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DieseArbeitsmappe"/>
  <mc:AlternateContent xmlns:mc="http://schemas.openxmlformats.org/markup-compatibility/2006">
    <mc:Choice Requires="x15">
      <x15ac:absPath xmlns:x15ac="http://schemas.microsoft.com/office/spreadsheetml/2010/11/ac" url="https://gizonline-my.sharepoint.com/personal/markus_dyckhoff_giz_de/Documents/001_MDY/001_IT__US/10030273-Dev. and deployment of an IT-based ABS/01-Vergabeunterlagen/"/>
    </mc:Choice>
  </mc:AlternateContent>
  <xr:revisionPtr revIDLastSave="76" documentId="13_ncr:1_{413E0FAB-6AFD-4EB1-B6FB-C054DD418AD4}" xr6:coauthVersionLast="47" xr6:coauthVersionMax="47" xr10:uidLastSave="{DE66982C-263F-4CF2-804E-996DEFCB7AAA}"/>
  <bookViews>
    <workbookView xWindow="-28920" yWindow="-90" windowWidth="29040" windowHeight="15720" xr2:uid="{9D483E88-86B2-494B-95C3-85123EDC5ECF}"/>
  </bookViews>
  <sheets>
    <sheet name="Price schedule" sheetId="1" r:id="rId1"/>
    <sheet name="List of key experts" sheetId="3" r:id="rId2"/>
    <sheet name="Listen" sheetId="2" state="hidden" r:id="rId3"/>
  </sheets>
  <definedNames>
    <definedName name="_xlnm.Print_Area" localSheetId="0">'Price schedule'!$A$1:$P$83</definedName>
    <definedName name="_xlnm.Print_Titles" localSheetId="0">'Price schedule'!$1:$4</definedName>
    <definedName name="Ersatzspalten">'Price schedule'!$M$3:$P$3</definedName>
    <definedName name="Erstattungsart">Listen!$B$4:$B$7</definedName>
    <definedName name="lSFK">'List of key experts'!$B$11:$B$33</definedName>
    <definedName name="rZeilen">'Price schedule'!$R$12:$R$15</definedName>
    <definedName name="VENr">'Price schedule'!$K$3</definedName>
    <definedName name="VEspalten">'Price schedule'!$I$3:$L$3</definedName>
  </definedNames>
  <calcPr calcId="191029" calcOnSave="0"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62" i="1" l="1"/>
  <c r="K62" i="1"/>
  <c r="L62" i="1"/>
  <c r="F62" i="1"/>
  <c r="I60" i="1"/>
  <c r="K60" i="1"/>
  <c r="L60" i="1"/>
  <c r="F60" i="1"/>
  <c r="I58" i="1"/>
  <c r="K58" i="1"/>
  <c r="L58" i="1"/>
  <c r="F58" i="1"/>
  <c r="I55" i="1"/>
  <c r="K55" i="1"/>
  <c r="L55" i="1"/>
  <c r="F55" i="1"/>
  <c r="I54" i="1"/>
  <c r="K54" i="1"/>
  <c r="L54" i="1"/>
  <c r="F54" i="1"/>
  <c r="F69" i="1"/>
  <c r="F70" i="1"/>
  <c r="F71" i="1"/>
  <c r="F72" i="1"/>
  <c r="F73" i="1"/>
  <c r="F74" i="1"/>
  <c r="F75" i="1"/>
  <c r="F77" i="1"/>
  <c r="F53" i="1"/>
  <c r="F56" i="1"/>
  <c r="F57" i="1"/>
  <c r="F59" i="1"/>
  <c r="F61" i="1"/>
  <c r="F64" i="1"/>
  <c r="F43" i="1"/>
  <c r="F44" i="1"/>
  <c r="F45" i="1"/>
  <c r="F47" i="1"/>
  <c r="F34" i="1"/>
  <c r="F35" i="1"/>
  <c r="F36" i="1"/>
  <c r="F37" i="1"/>
  <c r="F39" i="1"/>
  <c r="F12" i="1"/>
  <c r="F13" i="1"/>
  <c r="F14" i="1"/>
  <c r="F15" i="1"/>
  <c r="F17" i="1"/>
  <c r="F22" i="1"/>
  <c r="F23" i="1"/>
  <c r="F24" i="1"/>
  <c r="F25" i="1"/>
  <c r="F26" i="1"/>
  <c r="F27" i="1"/>
  <c r="F28" i="1"/>
  <c r="F29" i="1"/>
  <c r="F31" i="1"/>
  <c r="F81" i="1"/>
  <c r="F82" i="1"/>
  <c r="F83" i="1"/>
  <c r="A7" i="1"/>
  <c r="F3" i="1"/>
  <c r="G3" i="1"/>
  <c r="I22" i="1"/>
  <c r="K22" i="1"/>
  <c r="L22" i="1"/>
  <c r="I23" i="1"/>
  <c r="K23" i="1"/>
  <c r="L23" i="1"/>
  <c r="I24" i="1"/>
  <c r="K24" i="1"/>
  <c r="L24" i="1"/>
  <c r="I25" i="1"/>
  <c r="K25" i="1"/>
  <c r="L25" i="1"/>
  <c r="I26" i="1"/>
  <c r="K26" i="1"/>
  <c r="L26" i="1"/>
  <c r="I27" i="1"/>
  <c r="K27" i="1"/>
  <c r="L27" i="1"/>
  <c r="I28" i="1"/>
  <c r="K28" i="1"/>
  <c r="L28" i="1"/>
  <c r="I29" i="1"/>
  <c r="K29" i="1"/>
  <c r="L29" i="1"/>
  <c r="L31" i="1"/>
  <c r="B34" i="1"/>
  <c r="B35" i="1"/>
  <c r="B36" i="1"/>
  <c r="B37" i="1"/>
  <c r="B22" i="1"/>
  <c r="B23" i="1"/>
  <c r="B24" i="1"/>
  <c r="B25" i="1"/>
  <c r="B26" i="1"/>
  <c r="B27" i="1"/>
  <c r="B28" i="1"/>
  <c r="B29" i="1"/>
  <c r="I69" i="1"/>
  <c r="K69" i="1"/>
  <c r="L69" i="1"/>
  <c r="I70" i="1"/>
  <c r="K70" i="1"/>
  <c r="L70" i="1"/>
  <c r="I71" i="1"/>
  <c r="K71" i="1"/>
  <c r="L71" i="1"/>
  <c r="I72" i="1"/>
  <c r="K72" i="1"/>
  <c r="L72" i="1"/>
  <c r="I73" i="1"/>
  <c r="K73" i="1"/>
  <c r="L73" i="1"/>
  <c r="I74" i="1"/>
  <c r="K74" i="1"/>
  <c r="L74" i="1"/>
  <c r="I75" i="1"/>
  <c r="K75" i="1"/>
  <c r="L75" i="1"/>
  <c r="L77" i="1"/>
  <c r="I53" i="1"/>
  <c r="K53" i="1"/>
  <c r="L53" i="1"/>
  <c r="I56" i="1"/>
  <c r="K56" i="1"/>
  <c r="L56" i="1"/>
  <c r="I57" i="1"/>
  <c r="K57" i="1"/>
  <c r="L57" i="1"/>
  <c r="I59" i="1"/>
  <c r="K59" i="1"/>
  <c r="L59" i="1"/>
  <c r="I61" i="1"/>
  <c r="K61" i="1"/>
  <c r="L61" i="1"/>
  <c r="L64" i="1"/>
  <c r="I43" i="1"/>
  <c r="K43" i="1"/>
  <c r="L43" i="1"/>
  <c r="I44" i="1"/>
  <c r="K44" i="1"/>
  <c r="L44" i="1"/>
  <c r="I45" i="1"/>
  <c r="K45" i="1"/>
  <c r="L45" i="1"/>
  <c r="L47" i="1"/>
  <c r="I34" i="1"/>
  <c r="K34" i="1"/>
  <c r="L34" i="1"/>
  <c r="I35" i="1"/>
  <c r="K35" i="1"/>
  <c r="L35" i="1"/>
  <c r="I36" i="1"/>
  <c r="K36" i="1"/>
  <c r="L36" i="1"/>
  <c r="I37" i="1"/>
  <c r="K37" i="1"/>
  <c r="L37" i="1"/>
  <c r="L39" i="1"/>
  <c r="I12" i="1"/>
  <c r="K12" i="1"/>
  <c r="L12" i="1"/>
  <c r="I13" i="1"/>
  <c r="K13" i="1"/>
  <c r="L13" i="1"/>
  <c r="I14" i="1"/>
  <c r="K14" i="1"/>
  <c r="L14" i="1"/>
  <c r="I15" i="1"/>
  <c r="K15" i="1"/>
  <c r="L15" i="1"/>
  <c r="L17" i="1"/>
  <c r="L81" i="1"/>
  <c r="L82" i="1"/>
  <c r="L83" i="1"/>
  <c r="B7" i="1"/>
  <c r="G8" i="3"/>
  <c r="F8" i="3"/>
  <c r="R13" i="1"/>
  <c r="R14" i="1"/>
  <c r="R15" i="1"/>
  <c r="R12" i="1"/>
  <c r="C6" i="3"/>
  <c r="C8" i="3"/>
  <c r="F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1" authorId="0" shapeId="0" xr:uid="{EF15398C-D929-422D-8B48-905AA9CC8B53}">
      <text>
        <r>
          <rPr>
            <b/>
            <sz val="9"/>
            <color indexed="81"/>
            <rFont val="Segoe UI"/>
            <family val="2"/>
          </rPr>
          <t>Reduction (-) or 
increase (+) compared with the original number</t>
        </r>
      </text>
    </comment>
    <comment ref="A21" authorId="0" shapeId="0" xr:uid="{ECD8326D-698A-43A0-92CD-9917E75046B7}">
      <text>
        <r>
          <rPr>
            <b/>
            <sz val="9"/>
            <color indexed="81"/>
            <rFont val="Segoe UI"/>
            <family val="2"/>
          </rPr>
          <t>You can select from the list of key experts or manually enter an item (e.g. Expert X).
The name will be filled in automatically.</t>
        </r>
      </text>
    </comment>
    <comment ref="B21" authorId="0" shapeId="0" xr:uid="{577B766B-AB85-4805-816B-7568F5501DDD}">
      <text>
        <r>
          <rPr>
            <b/>
            <sz val="9"/>
            <color indexed="81"/>
            <rFont val="Segoe UI"/>
            <family val="2"/>
          </rPr>
          <t>Based on the list of key experts.
If the item is not in this list, 'N.N.' will appear here.</t>
        </r>
      </text>
    </comment>
    <comment ref="D21" authorId="0" shapeId="0" xr:uid="{2C5C5DB6-4FF9-45D5-B7EA-6150F3A609EE}">
      <text>
        <r>
          <rPr>
            <b/>
            <sz val="9"/>
            <color indexed="81"/>
            <rFont val="Segoe UI"/>
            <family val="2"/>
          </rPr>
          <t>of expert-days</t>
        </r>
      </text>
    </comment>
    <comment ref="E21" authorId="0" shapeId="0" xr:uid="{C27E96E9-6077-4823-A79A-291CCEB957F1}">
      <text>
        <r>
          <rPr>
            <b/>
            <sz val="9"/>
            <color indexed="81"/>
            <rFont val="Segoe UI"/>
            <family val="2"/>
          </rPr>
          <t>Fee rate per expert-day</t>
        </r>
      </text>
    </comment>
    <comment ref="A33" authorId="0" shapeId="0" xr:uid="{AA1BC6DC-2FFF-46AD-A5C5-2B50CB7C4EE6}">
      <text>
        <r>
          <rPr>
            <b/>
            <sz val="9"/>
            <color indexed="81"/>
            <rFont val="Segoe UI"/>
            <family val="2"/>
          </rPr>
          <t>You can select from the list of key experts; the name will be filled in automatically. 
If you enter the item manually, 'N.N.' will appear under 'Name'.</t>
        </r>
      </text>
    </comment>
    <comment ref="B33" authorId="0" shapeId="0" xr:uid="{28686EA1-B0E0-4E9C-B5D6-B9D5D6E74C84}">
      <text>
        <r>
          <rPr>
            <b/>
            <sz val="9"/>
            <color indexed="81"/>
            <rFont val="Segoe UI"/>
            <family val="2"/>
          </rPr>
          <t>Based on the list of key experts</t>
        </r>
      </text>
    </comment>
  </commentList>
</comments>
</file>

<file path=xl/sharedStrings.xml><?xml version="1.0" encoding="utf-8"?>
<sst xmlns="http://schemas.openxmlformats.org/spreadsheetml/2006/main" count="213" uniqueCount="117">
  <si>
    <t>Milestone 1</t>
  </si>
  <si>
    <t>Milestone 2</t>
  </si>
  <si>
    <t>Milestone 3</t>
  </si>
  <si>
    <t>Milestone 4</t>
  </si>
  <si>
    <t>Erstattungsart</t>
  </si>
  <si>
    <t xml:space="preserve">https://www.bundesfinanzministerium.de/Content/DE/Downloads/BMF_Schreiben/Steuerarten/Lohnsteuer/2019-11-15-steuerliche-behandlung-reisekosten-reisekostenverguetungen-2020.html </t>
  </si>
  <si>
    <t>Workshops</t>
  </si>
  <si>
    <t>Name</t>
  </si>
  <si>
    <t>Hilfspalte für Zeilenumbruch in Spalte B</t>
  </si>
  <si>
    <r>
      <rPr>
        <b/>
        <sz val="11"/>
        <color theme="1"/>
        <rFont val="Arial"/>
        <family val="2"/>
        <scheme val="minor"/>
      </rPr>
      <t xml:space="preserve">
</t>
    </r>
    <r>
      <rPr>
        <b/>
        <sz val="10"/>
        <color theme="1"/>
        <rFont val="Arial"/>
        <family val="2"/>
        <scheme val="minor"/>
      </rPr>
      <t xml:space="preserve">
</t>
    </r>
    <r>
      <rPr>
        <b/>
        <sz val="14"/>
        <color theme="1"/>
        <rFont val="Arial"/>
        <family val="2"/>
        <scheme val="minor"/>
      </rPr>
      <t>Price schedule</t>
    </r>
  </si>
  <si>
    <t>Contract number (VN):</t>
  </si>
  <si>
    <t>Project number (PN):</t>
  </si>
  <si>
    <t>Date:</t>
  </si>
  <si>
    <t>Contractor:</t>
  </si>
  <si>
    <t>Address:</t>
  </si>
  <si>
    <t>1. Fixed price</t>
  </si>
  <si>
    <t>Item</t>
  </si>
  <si>
    <t>Description</t>
  </si>
  <si>
    <t>Total</t>
  </si>
  <si>
    <t>Explanations</t>
  </si>
  <si>
    <t>Subtotal</t>
  </si>
  <si>
    <t>Team leader</t>
  </si>
  <si>
    <t>Key expert 1</t>
  </si>
  <si>
    <t>Key expert 2</t>
  </si>
  <si>
    <t>Key expert 3</t>
  </si>
  <si>
    <t>Expert 1</t>
  </si>
  <si>
    <t>Expert 2</t>
  </si>
  <si>
    <t>Expert pool 1</t>
  </si>
  <si>
    <t>Expert pool 2</t>
  </si>
  <si>
    <t>Type of reimbursement</t>
  </si>
  <si>
    <t>Invoicing code</t>
  </si>
  <si>
    <t>Price</t>
  </si>
  <si>
    <t>Monthly settlement against evidence of employment</t>
  </si>
  <si>
    <t>*Proof of employment contract</t>
  </si>
  <si>
    <t>Drivers</t>
  </si>
  <si>
    <t xml:space="preserve">Secretaries </t>
  </si>
  <si>
    <t xml:space="preserve">Other auxiliary personnel </t>
  </si>
  <si>
    <t>3. Travel expenses</t>
  </si>
  <si>
    <t xml:space="preserve">Include link to current country table of the Federal Government or attach this: </t>
  </si>
  <si>
    <t>Transportation</t>
  </si>
  <si>
    <t>Other travel expenses</t>
  </si>
  <si>
    <t>Sub-item</t>
  </si>
  <si>
    <t xml:space="preserve">Total </t>
  </si>
  <si>
    <t>4. Other costs</t>
  </si>
  <si>
    <t>Subcontracts</t>
  </si>
  <si>
    <t>Equipment</t>
  </si>
  <si>
    <t>Operating costs in country of assignment</t>
  </si>
  <si>
    <t>Local subsidies</t>
  </si>
  <si>
    <t>Other expenses [Individual items]</t>
  </si>
  <si>
    <t>Flexible remuneration item</t>
  </si>
  <si>
    <t>Proof</t>
  </si>
  <si>
    <t>5. Total costs</t>
  </si>
  <si>
    <t xml:space="preserve">Total (net) </t>
  </si>
  <si>
    <t>plus value-added tax</t>
  </si>
  <si>
    <t>Total (gross)</t>
  </si>
  <si>
    <r>
      <rPr>
        <b/>
        <sz val="9"/>
        <color theme="1"/>
        <rFont val="Arial"/>
        <family val="2"/>
        <scheme val="minor"/>
      </rPr>
      <t>1.</t>
    </r>
    <r>
      <rPr>
        <b/>
        <sz val="9"/>
        <color theme="1"/>
        <rFont val="Arial"/>
        <family val="2"/>
        <scheme val="minor"/>
      </rPr>
      <t xml:space="preserve"> </t>
    </r>
    <r>
      <rPr>
        <b/>
        <sz val="9"/>
        <color theme="1"/>
        <rFont val="Arial"/>
        <family val="2"/>
        <scheme val="minor"/>
      </rPr>
      <t xml:space="preserve">Fixed price
</t>
    </r>
    <r>
      <rPr>
        <sz val="9"/>
        <color theme="1"/>
        <rFont val="Arial"/>
        <family val="2"/>
        <scheme val="minor"/>
      </rPr>
      <t>1) Fixed prices should only be stated for contracts for work and labour; costing to be done by milestones/partial acceptance</t>
    </r>
    <r>
      <rPr>
        <sz val="9"/>
        <color theme="1"/>
        <rFont val="Arial"/>
        <family val="2"/>
        <scheme val="minor"/>
      </rPr>
      <t xml:space="preserve">
</t>
    </r>
    <r>
      <rPr>
        <b/>
        <sz val="9"/>
        <color theme="1"/>
        <rFont val="Arial"/>
        <family val="2"/>
        <scheme val="minor"/>
      </rPr>
      <t xml:space="preserve">
</t>
    </r>
  </si>
  <si>
    <t>1. Contract supplement fixed price</t>
  </si>
  <si>
    <t>Change</t>
  </si>
  <si>
    <t>Total new</t>
  </si>
  <si>
    <t>Contract supplement fees</t>
  </si>
  <si>
    <t>3. Contract supplement travel expenses</t>
  </si>
  <si>
    <t>4. Contract supplement other costs</t>
  </si>
  <si>
    <t>5. Contract supplement total costs</t>
  </si>
  <si>
    <t>Notes on filling in contract supplement</t>
  </si>
  <si>
    <t>List of key experts</t>
  </si>
  <si>
    <t>* Only experts for whom contract supplement is required</t>
  </si>
  <si>
    <t>Contract no.:</t>
  </si>
  <si>
    <t>Project no.:</t>
  </si>
  <si>
    <t>Title of price schedule</t>
  </si>
  <si>
    <t>Key expert 4</t>
  </si>
  <si>
    <t>Key expert 5</t>
  </si>
  <si>
    <t>Key expert 6</t>
  </si>
  <si>
    <t>Family name</t>
  </si>
  <si>
    <t>Given name</t>
  </si>
  <si>
    <t>Date of birth</t>
  </si>
  <si>
    <t>Place of residence</t>
  </si>
  <si>
    <t>Explanation of contract supplements</t>
  </si>
  <si>
    <t>Contract supplement no.:</t>
  </si>
  <si>
    <t>2. Fees and other HR costs</t>
  </si>
  <si>
    <t>Remune-ration</t>
  </si>
  <si>
    <t>Budget/ Price</t>
  </si>
  <si>
    <t>Num-ber</t>
  </si>
  <si>
    <r>
      <rPr>
        <b/>
        <sz val="9"/>
        <rFont val="Arial"/>
        <family val="2"/>
        <scheme val="minor"/>
      </rPr>
      <t>Notes on contract supplements/amendments</t>
    </r>
    <r>
      <rPr>
        <sz val="9"/>
        <rFont val="Arial"/>
        <family val="2"/>
        <scheme val="minor"/>
      </rPr>
      <t xml:space="preserve">
Additional columns have been provided in this spreadsheet for costing contract supplements (columns I-L).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  </t>
    </r>
  </si>
  <si>
    <r>
      <rPr>
        <b/>
        <sz val="9"/>
        <rFont val="Arial"/>
        <family val="2"/>
        <scheme val="minor"/>
      </rPr>
      <t>Notes on macros in this template</t>
    </r>
    <r>
      <rPr>
        <sz val="9"/>
        <rFont val="Arial"/>
        <family val="2"/>
        <scheme val="minor"/>
      </rPr>
      <t xml:space="preserve">
This file includes several VBA macro functions that are saved in the file format ‘.xlsm’. When the file/template is opened, a warning concerning this content will appear in a yellow box above the table. You must click on ‘Enable content’ to use the buttons at the top of the sheet.
Brief description of the buttons:
‘Insert row below’: Inserts a new (blank) row below the selected cell (within the six tables only).
‘Delete selected row’: Deletes the row with the selected cell (within the six tables only). Please note: this cannot be undone</t>
    </r>
  </si>
  <si>
    <r>
      <rPr>
        <b/>
        <sz val="9"/>
        <rFont val="Arial"/>
        <family val="2"/>
        <scheme val="minor"/>
      </rPr>
      <t>5. Value-added tax</t>
    </r>
    <r>
      <rPr>
        <sz val="9"/>
        <rFont val="Arial"/>
        <family val="2"/>
        <scheme val="minor"/>
      </rPr>
      <t xml:space="preserve">
GIZ will reimburse value-added tax in accordance with contractual agreements and the legislation in force. As the value-added tax rate that must be paid can vary depending on the country, the tenderer can adjust the rate to the one that applies. The German value-added tax rate is pre-entered as standard. In the competitive tender, net prices are evaluated.</t>
    </r>
  </si>
  <si>
    <t>orig. No.</t>
  </si>
  <si>
    <t>new No.</t>
  </si>
  <si>
    <t>2.3 National staff
                 Item</t>
  </si>
  <si>
    <t>2.1 Fee  ̶  daily rate
                 Item</t>
  </si>
  <si>
    <t>2.2 Costs related to contract
                 Item</t>
  </si>
  <si>
    <t>Lump sum / number</t>
  </si>
  <si>
    <t>against evidence</t>
  </si>
  <si>
    <t>please choose</t>
  </si>
  <si>
    <t>not applicable</t>
  </si>
  <si>
    <t>Lump sum / Proof*</t>
  </si>
  <si>
    <t>lump sum / amount</t>
  </si>
  <si>
    <r>
      <rPr>
        <b/>
        <sz val="9"/>
        <rFont val="Arial"/>
        <family val="2"/>
        <scheme val="minor"/>
      </rPr>
      <t>Column I</t>
    </r>
    <r>
      <rPr>
        <sz val="9"/>
        <rFont val="Arial"/>
        <family val="2"/>
        <scheme val="minor"/>
      </rPr>
      <t xml:space="preserve"> shows the original contractually agreed number (from Column D).
</t>
    </r>
    <r>
      <rPr>
        <b/>
        <sz val="9"/>
        <rFont val="Arial"/>
        <family val="2"/>
        <scheme val="minor"/>
      </rPr>
      <t xml:space="preserve">
Column J</t>
    </r>
    <r>
      <rPr>
        <sz val="9"/>
        <rFont val="Arial"/>
        <family val="2"/>
        <scheme val="minor"/>
      </rPr>
      <t xml:space="preserve"> must show the change to the previous price schedule, with either a '+' or a '-' before the number. 
For example: the number of expert-days for the team leader has been reduced from 250 to 220. The number entered in Column J is -30.
</t>
    </r>
    <r>
      <rPr>
        <b/>
        <sz val="9"/>
        <rFont val="Arial"/>
        <family val="2"/>
        <scheme val="minor"/>
      </rPr>
      <t>Column K</t>
    </r>
    <r>
      <rPr>
        <sz val="9"/>
        <rFont val="Arial"/>
        <family val="2"/>
        <scheme val="minor"/>
      </rPr>
      <t xml:space="preserve"> now shows the new contractually agreed number.
</t>
    </r>
    <r>
      <rPr>
        <b/>
        <sz val="9"/>
        <rFont val="Arial"/>
        <family val="2"/>
        <scheme val="minor"/>
      </rPr>
      <t xml:space="preserve">
Column L</t>
    </r>
    <r>
      <rPr>
        <sz val="9"/>
        <rFont val="Arial"/>
        <family val="2"/>
        <scheme val="minor"/>
      </rPr>
      <t xml:space="preserve"> shows the new total remuneration for the item based on the changes.</t>
    </r>
  </si>
  <si>
    <t>Contract supplement (C.S.)</t>
  </si>
  <si>
    <t>Contr. suppl. no.:</t>
  </si>
  <si>
    <t>Notes on filling in the table</t>
  </si>
  <si>
    <t>** If a key expert is replaced, please state the end date of the assignment in the explanations; enter the starting date of the assignment for the new expert</t>
  </si>
  <si>
    <t xml:space="preserve">General notes: see also Special Terms and Conditions of GIZ
</t>
  </si>
  <si>
    <r>
      <rPr>
        <b/>
        <sz val="9"/>
        <color theme="1"/>
        <rFont val="Arial"/>
        <family val="2"/>
        <scheme val="minor"/>
      </rPr>
      <t>2.1 Fee</t>
    </r>
    <r>
      <rPr>
        <b/>
        <sz val="9"/>
        <rFont val="Arial"/>
        <family val="2"/>
        <scheme val="minor"/>
      </rPr>
      <t>s – daily rate</t>
    </r>
    <r>
      <rPr>
        <b/>
        <sz val="9"/>
        <color theme="1"/>
        <rFont val="Arial"/>
        <family val="2"/>
        <scheme val="minor"/>
      </rPr>
      <t xml:space="preserve"> </t>
    </r>
    <r>
      <rPr>
        <sz val="9"/>
        <color theme="1"/>
        <rFont val="Arial"/>
        <family val="2"/>
        <scheme val="minor"/>
      </rPr>
      <t xml:space="preserve">
1) Price schedule can be expanded to cover the required number of cost items
2) Time records must be submitted to prove implementation; remuneration in a lump sum/per day or hour
3) Expert pools are priced per category; no names of expert pools to be given (N.N. = anonymous)
4) Names of key experts in the key experts list (spreadsheet 2)
5) Invoicing code (Column C): lump sum (P)
</t>
    </r>
  </si>
  <si>
    <r>
      <rPr>
        <b/>
        <sz val="9"/>
        <color theme="1"/>
        <rFont val="Arial"/>
        <family val="2"/>
        <scheme val="minor"/>
      </rPr>
      <t xml:space="preserve">3. Travel expenses </t>
    </r>
    <r>
      <rPr>
        <sz val="9"/>
        <color theme="1"/>
        <rFont val="Arial"/>
        <family val="2"/>
        <scheme val="minor"/>
      </rPr>
      <t xml:space="preserve">
1) An overall travel expense budget can be offered or established in advance by GIZ. This may contain lump sums for per-diem/overnight accommodation allowances in line with GIZ’s regulations governing the reimbursement of travel expenses and the cost of air travel, against evidence. Mixed calculation of the overall travel expense budget and specified travel expense items is not possible.
2) To submit an invoice for lump-sum payments, the number of flights and price per item must be stated. The submission of an overall budget for travel expenses calls for settlement against evidence.
3) National and international flights must be marked as such in the invoice, as must expert pools
4) Per-diem allowances: the applicable country table in GIZ’s regulations governing the reimbursement of travel expenses must be attached to the contract. An overall budget can therefore be entered in the price schedule. The per-diem allowances that are actually to be invoiced result from the time record in combination with the country table.
5) Overnight accommodation allowances: the applicable country table in GIZ’s regulations governing the reimbursement of travel expenses must be attached to the contract. An overall budget can be entered in the price schedule. The overnight accommodation allowances that are actually to be invoiced result from the time record in combination with the country table.
6) Other travel expenses: these include visa costs, for example. Lump sums can be agreed if the item is correspondingly justified.
7) Invoicing code (Column C): Lump sum (P) or proven item (N)</t>
    </r>
  </si>
  <si>
    <r>
      <rPr>
        <b/>
        <sz val="9"/>
        <rFont val="Arial"/>
        <family val="2"/>
        <scheme val="minor"/>
      </rPr>
      <t xml:space="preserve">4. Other costs </t>
    </r>
    <r>
      <rPr>
        <sz val="9"/>
        <rFont val="Arial"/>
        <family val="2"/>
        <scheme val="minor"/>
      </rPr>
      <t xml:space="preserve">
- Subcontracts 
- Equipment: Equipment is handed over to the partner institution in the country of assignment during the performance of the contract, as specified in the contract. This calls for a remuneration item that supplements the conditions of the contract
- Workshops, training 
- Licensing Costs
(1) Other costs must be broken down in the price bid and may include the following price items:
(2) The tenderer can expand the cost-lines on individual items as required
- Flexible remuneration item </t>
    </r>
  </si>
  <si>
    <t>N.</t>
  </si>
  <si>
    <t>International flights</t>
  </si>
  <si>
    <t>National flights</t>
  </si>
  <si>
    <t>Compensation of CO2 emissions</t>
  </si>
  <si>
    <t>Per-diem allowance (St.Lucia und Grenada)</t>
  </si>
  <si>
    <t>Overnight accommodation allowance (St.Lucia und Grenada)</t>
  </si>
  <si>
    <t>Per-diem allowance (Belize)</t>
  </si>
  <si>
    <t>Overnight accommodation allowance (Belize)</t>
  </si>
  <si>
    <t>Visa fee</t>
  </si>
  <si>
    <t>e.g., airport transportation within and outside of the country of assignment</t>
  </si>
  <si>
    <t xml:space="preserve">3 experts, 3 countries </t>
  </si>
  <si>
    <t>10030273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</si>
</sst>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General;\-General"/>
    <numFmt numFmtId="165" formatCode="#,##0.00_ ;\-#,##0.00\ "/>
    <numFmt numFmtId="166" formatCode="#,##0.00;\-#,##0.00;\-"/>
    <numFmt numFmtId="167" formatCode="General;\-General;\-"/>
  </numFmts>
  <fonts count="19" x14ac:knownFonts="1">
    <font>
      <sz val="9"/>
      <color theme="1"/>
      <name val="Arial"/>
      <family val="2"/>
      <scheme val="minor"/>
    </font>
    <font>
      <sz val="11"/>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b/>
      <sz val="9"/>
      <color indexed="81"/>
      <name val="Segoe UI"/>
      <family val="2"/>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b/>
      <sz val="10"/>
      <color theme="1"/>
      <name val="Arial"/>
      <family val="2"/>
      <scheme val="minor"/>
    </font>
    <font>
      <sz val="3"/>
      <color theme="1"/>
      <name val="Arial"/>
      <family val="2"/>
      <scheme val="minor"/>
    </font>
    <font>
      <b/>
      <sz val="9"/>
      <name val="Arial"/>
      <family val="2"/>
      <scheme val="minor"/>
    </font>
    <font>
      <i/>
      <sz val="8"/>
      <name val="Arial"/>
      <family val="2"/>
      <scheme val="minor"/>
    </font>
  </fonts>
  <fills count="6">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s>
  <borders count="12">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style="hair">
        <color theme="1"/>
      </left>
      <right/>
      <top style="hair">
        <color theme="1"/>
      </top>
      <bottom style="hair">
        <color theme="1"/>
      </bottom>
      <diagonal/>
    </border>
    <border>
      <left/>
      <right style="hair">
        <color theme="1"/>
      </right>
      <top style="hair">
        <color theme="1"/>
      </top>
      <bottom style="hair">
        <color theme="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4">
    <xf numFmtId="0" fontId="0" fillId="0" borderId="0">
      <alignment vertical="center"/>
    </xf>
    <xf numFmtId="9" fontId="1" fillId="0" borderId="0" applyFont="0" applyFill="0" applyBorder="0" applyAlignment="0" applyProtection="0"/>
    <xf numFmtId="0" fontId="5" fillId="2" borderId="1" applyNumberFormat="0" applyProtection="0">
      <alignment horizontal="center" vertical="center" wrapText="1"/>
    </xf>
    <xf numFmtId="0" fontId="11" fillId="4" borderId="0" applyNumberFormat="0" applyAlignment="0" applyProtection="0"/>
    <xf numFmtId="0" fontId="5" fillId="0" borderId="0" applyNumberFormat="0" applyFill="0" applyBorder="0" applyAlignment="0" applyProtection="0"/>
    <xf numFmtId="0" fontId="4" fillId="5" borderId="0" applyNumberFormat="0" applyAlignment="0">
      <protection locked="0"/>
    </xf>
    <xf numFmtId="0" fontId="9" fillId="0" borderId="0" applyNumberFormat="0" applyFill="0" applyBorder="0" applyAlignment="0" applyProtection="0"/>
    <xf numFmtId="0" fontId="3" fillId="3" borderId="0" applyNumberFormat="0" applyBorder="0">
      <alignment vertical="center" shrinkToFit="1"/>
      <protection locked="0"/>
    </xf>
    <xf numFmtId="0" fontId="4" fillId="0" borderId="2" applyNumberFormat="0">
      <alignment vertical="center" wrapText="1"/>
    </xf>
    <xf numFmtId="0" fontId="8" fillId="5" borderId="3" applyNumberFormat="0">
      <alignment vertical="center" shrinkToFit="1"/>
      <protection locked="0"/>
    </xf>
    <xf numFmtId="4" fontId="8" fillId="5" borderId="3">
      <alignment vertical="center" shrinkToFit="1"/>
      <protection locked="0"/>
    </xf>
    <xf numFmtId="49" fontId="8" fillId="5" borderId="3">
      <alignment vertical="center" wrapText="1"/>
      <protection locked="0"/>
    </xf>
    <xf numFmtId="166" fontId="4" fillId="0" borderId="2" applyFont="0" applyFill="0" applyAlignment="0" applyProtection="0"/>
    <xf numFmtId="0" fontId="5" fillId="0" borderId="4" applyNumberFormat="0" applyFill="0" applyAlignment="0" applyProtection="0"/>
  </cellStyleXfs>
  <cellXfs count="69">
    <xf numFmtId="0" fontId="0" fillId="0" borderId="0" xfId="0">
      <alignment vertical="center"/>
    </xf>
    <xf numFmtId="0" fontId="6" fillId="0" borderId="0" xfId="0" applyFont="1">
      <alignment vertical="center"/>
    </xf>
    <xf numFmtId="0" fontId="5" fillId="2" borderId="1" xfId="2">
      <alignment horizontal="center" vertical="center" wrapText="1"/>
    </xf>
    <xf numFmtId="166" fontId="4" fillId="0" borderId="2" xfId="12" applyAlignment="1">
      <alignment vertical="center"/>
    </xf>
    <xf numFmtId="0" fontId="0" fillId="0" borderId="0" xfId="0" applyAlignment="1">
      <alignment horizontal="left" vertical="center"/>
    </xf>
    <xf numFmtId="0" fontId="11" fillId="4" borderId="0" xfId="3" applyAlignment="1">
      <alignment vertical="center"/>
    </xf>
    <xf numFmtId="0" fontId="5" fillId="0" borderId="4" xfId="13" applyAlignment="1">
      <alignment vertical="center"/>
    </xf>
    <xf numFmtId="0" fontId="0" fillId="0" borderId="2" xfId="8" applyFont="1" applyAlignment="1">
      <alignment vertical="center"/>
    </xf>
    <xf numFmtId="0" fontId="9" fillId="0" borderId="0" xfId="6" applyAlignment="1">
      <alignment vertical="center"/>
    </xf>
    <xf numFmtId="0" fontId="0" fillId="0" borderId="2" xfId="8" applyFont="1">
      <alignment vertical="center" wrapText="1"/>
    </xf>
    <xf numFmtId="0" fontId="6" fillId="0" borderId="0" xfId="0" applyFont="1" applyAlignment="1">
      <alignment horizontal="left" vertical="center"/>
    </xf>
    <xf numFmtId="0" fontId="8" fillId="5" borderId="3" xfId="9" applyAlignment="1">
      <alignment vertical="center"/>
      <protection locked="0"/>
    </xf>
    <xf numFmtId="166" fontId="0" fillId="0" borderId="2" xfId="12" applyFont="1" applyAlignment="1">
      <alignment vertical="center"/>
    </xf>
    <xf numFmtId="164" fontId="8" fillId="5" borderId="3" xfId="9" applyNumberFormat="1" applyAlignment="1">
      <alignment horizontal="center" vertical="center"/>
      <protection locked="0"/>
    </xf>
    <xf numFmtId="39" fontId="5" fillId="0" borderId="4" xfId="13" applyNumberFormat="1" applyAlignment="1">
      <alignment vertical="center"/>
    </xf>
    <xf numFmtId="0" fontId="4" fillId="0" borderId="2" xfId="8">
      <alignment vertical="center" wrapText="1"/>
    </xf>
    <xf numFmtId="49" fontId="8" fillId="5" borderId="3" xfId="11">
      <alignment vertical="center" wrapText="1"/>
      <protection locked="0"/>
    </xf>
    <xf numFmtId="0" fontId="4" fillId="0" borderId="4" xfId="13" applyFont="1" applyAlignment="1">
      <alignment vertical="center"/>
    </xf>
    <xf numFmtId="165" fontId="5" fillId="0" borderId="4" xfId="13" applyNumberFormat="1" applyAlignment="1">
      <alignment vertical="center"/>
    </xf>
    <xf numFmtId="165" fontId="4" fillId="0" borderId="4" xfId="13" applyNumberFormat="1" applyFont="1" applyAlignment="1">
      <alignment vertical="center"/>
    </xf>
    <xf numFmtId="9" fontId="4" fillId="0" borderId="4" xfId="1" applyFont="1" applyBorder="1" applyAlignment="1">
      <alignment horizontal="left" vertical="center"/>
    </xf>
    <xf numFmtId="49" fontId="6" fillId="0" borderId="0" xfId="0" applyNumberFormat="1" applyFont="1">
      <alignment vertical="center"/>
    </xf>
    <xf numFmtId="14" fontId="6"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6" fillId="0" borderId="0" xfId="0" applyFont="1" applyAlignment="1">
      <alignment horizontal="left" vertical="center" indent="1"/>
    </xf>
    <xf numFmtId="0" fontId="0" fillId="0" borderId="4" xfId="0" applyBorder="1">
      <alignment vertical="center"/>
    </xf>
    <xf numFmtId="0" fontId="12" fillId="0" borderId="0" xfId="0" applyFont="1">
      <alignment vertical="center"/>
    </xf>
    <xf numFmtId="49" fontId="8" fillId="0" borderId="2" xfId="8" applyNumberFormat="1" applyFont="1">
      <alignment vertical="center" wrapText="1"/>
    </xf>
    <xf numFmtId="0" fontId="13" fillId="0" borderId="0" xfId="0" applyFont="1">
      <alignment vertical="center"/>
    </xf>
    <xf numFmtId="14" fontId="8" fillId="5" borderId="3" xfId="11" applyNumberFormat="1">
      <alignment vertical="center" wrapText="1"/>
      <protection locked="0"/>
    </xf>
    <xf numFmtId="49" fontId="4" fillId="5" borderId="0" xfId="5" applyNumberFormat="1" applyAlignment="1">
      <alignment vertical="center" shrinkToFit="1"/>
      <protection locked="0"/>
    </xf>
    <xf numFmtId="0" fontId="16" fillId="0" borderId="0" xfId="0" applyFont="1">
      <alignment vertical="center"/>
    </xf>
    <xf numFmtId="49" fontId="0" fillId="0" borderId="9" xfId="0" applyNumberFormat="1" applyBorder="1" applyAlignment="1">
      <alignment vertical="center" wrapText="1"/>
    </xf>
    <xf numFmtId="0" fontId="5" fillId="2" borderId="1" xfId="2" applyAlignment="1">
      <alignment horizontal="left" vertical="center" wrapText="1"/>
    </xf>
    <xf numFmtId="0" fontId="5" fillId="0" borderId="0" xfId="0" applyFont="1">
      <alignment vertical="center"/>
    </xf>
    <xf numFmtId="165" fontId="5" fillId="0" borderId="0" xfId="13" applyNumberFormat="1" applyBorder="1" applyAlignment="1">
      <alignment horizontal="left" vertical="center"/>
    </xf>
    <xf numFmtId="0" fontId="0" fillId="0" borderId="2" xfId="8" applyFont="1" applyAlignment="1">
      <alignment horizontal="center" vertical="center"/>
    </xf>
    <xf numFmtId="0" fontId="0" fillId="0" borderId="2" xfId="8" applyFont="1" applyAlignment="1">
      <alignment horizontal="center" vertical="center" shrinkToFit="1"/>
    </xf>
    <xf numFmtId="167" fontId="4" fillId="0" borderId="2" xfId="8" applyNumberFormat="1" applyAlignment="1">
      <alignment horizontal="center" vertical="center"/>
    </xf>
    <xf numFmtId="9" fontId="4" fillId="5" borderId="10" xfId="5" applyNumberFormat="1" applyBorder="1" applyAlignment="1">
      <alignment horizontal="center" vertical="center"/>
      <protection locked="0"/>
    </xf>
    <xf numFmtId="4" fontId="8" fillId="5" borderId="3" xfId="10">
      <alignment vertical="center" shrinkToFit="1"/>
      <protection locked="0"/>
    </xf>
    <xf numFmtId="49" fontId="0" fillId="5" borderId="0" xfId="5" applyNumberFormat="1" applyFont="1" applyAlignment="1">
      <alignment vertical="center" shrinkToFit="1"/>
      <protection locked="0"/>
    </xf>
    <xf numFmtId="0" fontId="17" fillId="2" borderId="1" xfId="2" applyFont="1" applyAlignment="1">
      <alignment horizontal="left" vertical="center" wrapText="1"/>
    </xf>
    <xf numFmtId="0" fontId="0" fillId="0" borderId="0" xfId="0" applyAlignment="1">
      <alignment horizontal="right" vertical="center"/>
    </xf>
    <xf numFmtId="0" fontId="0" fillId="0" borderId="11" xfId="0" applyBorder="1" applyAlignment="1">
      <alignment vertical="center" wrapText="1"/>
    </xf>
    <xf numFmtId="0" fontId="0" fillId="0" borderId="0" xfId="0" applyAlignment="1">
      <alignment vertical="center" wrapText="1"/>
    </xf>
    <xf numFmtId="0" fontId="17" fillId="2" borderId="1" xfId="2" applyFont="1">
      <alignment horizontal="center" vertical="center" wrapText="1"/>
    </xf>
    <xf numFmtId="0" fontId="18" fillId="0" borderId="0" xfId="6" applyFont="1" applyAlignment="1">
      <alignment vertical="center"/>
    </xf>
    <xf numFmtId="0" fontId="5" fillId="0" borderId="0" xfId="4" applyBorder="1" applyAlignment="1">
      <alignment vertical="center" wrapText="1"/>
    </xf>
    <xf numFmtId="0" fontId="8" fillId="0" borderId="0" xfId="0" applyFont="1" applyAlignment="1">
      <alignment vertical="center" wrapText="1"/>
    </xf>
    <xf numFmtId="49" fontId="8" fillId="5" borderId="7" xfId="11" applyBorder="1">
      <alignment vertical="center" wrapText="1"/>
      <protection locked="0"/>
    </xf>
    <xf numFmtId="49" fontId="8" fillId="5" borderId="8" xfId="11" applyBorder="1">
      <alignment vertical="center" wrapText="1"/>
      <protection locked="0"/>
    </xf>
    <xf numFmtId="0" fontId="9" fillId="0" borderId="0" xfId="6" applyAlignment="1">
      <alignment vertical="center"/>
    </xf>
    <xf numFmtId="0" fontId="5" fillId="0" borderId="0" xfId="0" applyFont="1" applyAlignment="1">
      <alignment horizontal="left" vertical="top" wrapText="1"/>
    </xf>
    <xf numFmtId="0" fontId="0" fillId="0" borderId="0" xfId="0" applyAlignment="1">
      <alignment horizontal="left" vertical="top" wrapText="1"/>
    </xf>
    <xf numFmtId="0" fontId="4" fillId="0" borderId="0" xfId="0" applyFont="1" applyAlignment="1">
      <alignment horizontal="left" vertical="top" wrapText="1"/>
    </xf>
    <xf numFmtId="0" fontId="8" fillId="0" borderId="0" xfId="0" applyFont="1" applyAlignment="1">
      <alignment horizontal="left" vertical="top" wrapText="1"/>
    </xf>
    <xf numFmtId="0" fontId="11" fillId="4" borderId="0" xfId="3" applyAlignment="1">
      <alignment vertical="center"/>
    </xf>
    <xf numFmtId="0" fontId="2" fillId="0" borderId="4" xfId="0" applyFont="1" applyBorder="1" applyAlignment="1">
      <alignment vertical="top" wrapText="1"/>
    </xf>
    <xf numFmtId="49" fontId="0" fillId="5" borderId="0" xfId="5" applyNumberFormat="1" applyFont="1" applyAlignment="1">
      <alignment vertical="center" shrinkToFit="1"/>
      <protection locked="0"/>
    </xf>
    <xf numFmtId="49" fontId="4" fillId="5" borderId="0" xfId="5" applyNumberFormat="1" applyAlignment="1">
      <alignment vertical="center" shrinkToFit="1"/>
      <protection locked="0"/>
    </xf>
    <xf numFmtId="14" fontId="4" fillId="5" borderId="0" xfId="5" applyNumberFormat="1" applyAlignment="1">
      <alignment horizontal="left" vertical="center" shrinkToFit="1"/>
      <protection locked="0"/>
    </xf>
    <xf numFmtId="0" fontId="5" fillId="2" borderId="0" xfId="4" applyFill="1" applyAlignment="1">
      <alignment horizontal="left" vertical="center"/>
    </xf>
    <xf numFmtId="0" fontId="5" fillId="2" borderId="5" xfId="2" applyBorder="1">
      <alignment horizontal="center" vertical="center" wrapText="1"/>
    </xf>
    <xf numFmtId="0" fontId="5" fillId="2" borderId="6" xfId="2" applyBorder="1">
      <alignment horizontal="center" vertical="center" wrapText="1"/>
    </xf>
    <xf numFmtId="0" fontId="5" fillId="0" borderId="0" xfId="0" applyFont="1" applyAlignment="1">
      <alignment horizontal="left" vertical="center"/>
    </xf>
    <xf numFmtId="0" fontId="0" fillId="0" borderId="0" xfId="0" applyAlignment="1">
      <alignment horizontal="left" vertical="center"/>
    </xf>
    <xf numFmtId="0" fontId="11" fillId="4" borderId="0" xfId="3" applyAlignment="1">
      <alignment vertical="center" wrapText="1"/>
    </xf>
  </cellXfs>
  <cellStyles count="14">
    <cellStyle name="Beschriftung" xfId="8" xr:uid="{120F6917-B2C1-4F6B-9646-B5A96121CEF4}"/>
    <cellStyle name="Eingabe" xfId="5" builtinId="20" customBuiltin="1"/>
    <cellStyle name="Eingabe Betrag" xfId="10" xr:uid="{68CB16B8-6DA5-42A1-84E5-39E90168F740}"/>
    <cellStyle name="Eingabe Tabelle" xfId="11" xr:uid="{5BD8CE45-D393-420E-8526-679D86EA0F5C}"/>
    <cellStyle name="Eingabe Zahl" xfId="9" xr:uid="{603E6764-6360-4DD1-8752-56F46C296D5D}"/>
    <cellStyle name="Ergebniszeile" xfId="13" xr:uid="{AB4C0D28-4272-4364-9D2F-50E481C70265}"/>
    <cellStyle name="Erklärender Text" xfId="6" builtinId="53" customBuiltin="1"/>
    <cellStyle name="Input" xfId="7" xr:uid="{754091FF-9CA0-4E74-862A-15D63D501428}"/>
    <cellStyle name="Prozent" xfId="1" builtinId="5"/>
    <cellStyle name="Standard" xfId="0" builtinId="0" customBuiltin="1"/>
    <cellStyle name="Tabelle Zahl" xfId="12" xr:uid="{37D0CFB5-2ABE-412E-9C51-F747FCA30F4B}"/>
    <cellStyle name="Überschrift 2" xfId="2" builtinId="17" customBuiltin="1"/>
    <cellStyle name="Überschrift 3" xfId="3" builtinId="18" customBuiltin="1"/>
    <cellStyle name="Überschrift 4" xfId="4" builtinId="19" customBuiltin="1"/>
  </cellStyles>
  <dxfs count="0"/>
  <tableStyles count="0" defaultTableStyle="TableStyleMedium2" defaultPivotStyle="PivotStyleLight16"/>
  <colors>
    <mruColors>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absolute">
    <xdr:from>
      <xdr:col>12</xdr:col>
      <xdr:colOff>217886</xdr:colOff>
      <xdr:row>0</xdr:row>
      <xdr:rowOff>0</xdr:rowOff>
    </xdr:from>
    <xdr:to>
      <xdr:col>16</xdr:col>
      <xdr:colOff>0</xdr:colOff>
      <xdr:row>0</xdr:row>
      <xdr:rowOff>845820</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11589" b="5808"/>
        <a:stretch/>
      </xdr:blipFill>
      <xdr:spPr>
        <a:xfrm>
          <a:off x="8236031" y="0"/>
          <a:ext cx="1917619" cy="847725"/>
        </a:xfrm>
        <a:prstGeom prst="rect">
          <a:avLst/>
        </a:prstGeom>
      </xdr:spPr>
    </xdr:pic>
    <xdr:clientData/>
  </xdr:twoCellAnchor>
  <xdr:oneCellAnchor>
    <xdr:from>
      <xdr:col>6</xdr:col>
      <xdr:colOff>171450</xdr:colOff>
      <xdr:row>0</xdr:row>
      <xdr:rowOff>254705</xdr:rowOff>
    </xdr:from>
    <xdr:ext cx="1381126" cy="397151"/>
    <xdr:sp macro="[0]!VEblenden" textlink="">
      <xdr:nvSpPr>
        <xdr:cNvPr id="3" name="Rechteck 2">
          <a:extLst>
            <a:ext uri="{FF2B5EF4-FFF2-40B4-BE49-F238E27FC236}">
              <a16:creationId xmlns:a16="http://schemas.microsoft.com/office/drawing/2014/main" id="{8A3286A1-D29E-4E47-90D4-BE774CE72AFA}"/>
            </a:ext>
          </a:extLst>
        </xdr:cNvPr>
        <xdr:cNvSpPr/>
      </xdr:nvSpPr>
      <xdr:spPr>
        <a:xfrm>
          <a:off x="5953125" y="254705"/>
          <a:ext cx="1381126" cy="397151"/>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100"/>
            <a:t>Create contract supplement</a:t>
          </a:r>
        </a:p>
      </xdr:txBody>
    </xdr:sp>
    <xdr:clientData fPrintsWithSheet="0"/>
  </xdr:oneCellAnchor>
  <xdr:oneCellAnchor>
    <xdr:from>
      <xdr:col>1</xdr:col>
      <xdr:colOff>742950</xdr:colOff>
      <xdr:row>0</xdr:row>
      <xdr:rowOff>254705</xdr:rowOff>
    </xdr:from>
    <xdr:ext cx="1049406" cy="397151"/>
    <xdr:sp macro="[0]!ZeileHinzu" textlink="">
      <xdr:nvSpPr>
        <xdr:cNvPr id="4" name="Rechteck 3">
          <a:extLst>
            <a:ext uri="{FF2B5EF4-FFF2-40B4-BE49-F238E27FC236}">
              <a16:creationId xmlns:a16="http://schemas.microsoft.com/office/drawing/2014/main" id="{03524DCD-522E-4A1A-8F9F-6ADF06809BC3}"/>
            </a:ext>
          </a:extLst>
        </xdr:cNvPr>
        <xdr:cNvSpPr/>
      </xdr:nvSpPr>
      <xdr:spPr>
        <a:xfrm>
          <a:off x="2400300" y="254705"/>
          <a:ext cx="1049406" cy="397151"/>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100"/>
            <a:t>Insert row below</a:t>
          </a:r>
        </a:p>
      </xdr:txBody>
    </xdr:sp>
    <xdr:clientData fPrintsWithSheet="0"/>
  </xdr:oneCellAnchor>
  <xdr:oneCellAnchor>
    <xdr:from>
      <xdr:col>2</xdr:col>
      <xdr:colOff>1019175</xdr:colOff>
      <xdr:row>0</xdr:row>
      <xdr:rowOff>254705</xdr:rowOff>
    </xdr:from>
    <xdr:ext cx="1044000" cy="397151"/>
    <xdr:sp macro="[0]!ZeileWeg" textlink="">
      <xdr:nvSpPr>
        <xdr:cNvPr id="5" name="Rechteck 4">
          <a:extLst>
            <a:ext uri="{FF2B5EF4-FFF2-40B4-BE49-F238E27FC236}">
              <a16:creationId xmlns:a16="http://schemas.microsoft.com/office/drawing/2014/main" id="{23F87A35-A5CA-4090-846A-506118A7FCC5}"/>
            </a:ext>
          </a:extLst>
        </xdr:cNvPr>
        <xdr:cNvSpPr/>
      </xdr:nvSpPr>
      <xdr:spPr>
        <a:xfrm>
          <a:off x="3724275" y="254705"/>
          <a:ext cx="1044000" cy="397151"/>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100">
              <a:solidFill>
                <a:srgbClr val="FF0000"/>
              </a:solidFill>
            </a:rPr>
            <a:t>Delete selected row</a:t>
          </a:r>
        </a:p>
      </xdr:txBody>
    </xdr:sp>
    <xdr:clientData fPrint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F7D550C-7627-412E-84A7-9CD549478E79}" name="Tabelle1" displayName="Tabelle1" ref="B3:B7" totalsRowShown="0">
  <tableColumns count="1">
    <tableColumn id="1" xr3:uid="{B3220546-9D07-4C34-AC6A-0D0704B3A795}" name="Erstattungsart"/>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19-11-15-steuerliche-behandlung-reisekosten-reisekostenverguetungen-2020.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B0725-47DE-4DC7-8508-8FE6F93C27BA}">
  <sheetPr codeName="Tabelle1"/>
  <dimension ref="A1:R96"/>
  <sheetViews>
    <sheetView showGridLines="0" tabSelected="1" zoomScaleNormal="100" workbookViewId="0">
      <pane ySplit="8" topLeftCell="A55" activePane="bottomLeft" state="frozen"/>
      <selection pane="bottomLeft" activeCell="D77" sqref="D77"/>
    </sheetView>
  </sheetViews>
  <sheetFormatPr baseColWidth="10" defaultRowHeight="12" x14ac:dyDescent="0.2"/>
  <cols>
    <col min="1" max="1" width="24.85546875" customWidth="1"/>
    <col min="2" max="2" width="15.7109375" customWidth="1"/>
    <col min="3" max="3" width="17.42578125" customWidth="1"/>
    <col min="4" max="4" width="6.42578125" customWidth="1"/>
    <col min="5" max="5" width="10.140625" customWidth="1"/>
    <col min="6" max="6" width="12.42578125" customWidth="1"/>
    <col min="7" max="7" width="31.28515625" customWidth="1"/>
    <col min="8" max="8" width="2" customWidth="1"/>
    <col min="9" max="9" width="6.140625" hidden="1" customWidth="1"/>
    <col min="10" max="10" width="7.140625" hidden="1" customWidth="1"/>
    <col min="11" max="11" width="6.140625" hidden="1" customWidth="1"/>
    <col min="12" max="12" width="12.42578125" hidden="1" customWidth="1"/>
    <col min="13" max="13" width="5.7109375" customWidth="1"/>
    <col min="14" max="14" width="11.42578125" customWidth="1"/>
    <col min="15" max="15" width="9.42578125" customWidth="1"/>
    <col min="16" max="16" width="5.28515625" customWidth="1"/>
    <col min="18" max="18" width="34.85546875" hidden="1" customWidth="1"/>
  </cols>
  <sheetData>
    <row r="1" spans="1:18" ht="67.5" customHeight="1" x14ac:dyDescent="0.2">
      <c r="A1" s="59" t="s">
        <v>9</v>
      </c>
      <c r="B1" s="59"/>
      <c r="C1" s="59"/>
      <c r="D1" s="59"/>
      <c r="E1" s="59"/>
      <c r="F1" s="59"/>
      <c r="G1" s="59"/>
      <c r="H1" s="59"/>
      <c r="I1" s="59"/>
      <c r="J1" s="59"/>
      <c r="K1" s="59"/>
      <c r="L1" s="26"/>
      <c r="M1" s="26"/>
      <c r="N1" s="26"/>
      <c r="O1" s="26"/>
      <c r="P1" s="26"/>
      <c r="R1" t="s">
        <v>8</v>
      </c>
    </row>
    <row r="2" spans="1:18" s="1" customFormat="1" ht="5.25" customHeight="1" x14ac:dyDescent="0.2">
      <c r="J2" s="45"/>
    </row>
    <row r="3" spans="1:18" x14ac:dyDescent="0.2">
      <c r="A3" t="s">
        <v>10</v>
      </c>
      <c r="B3" s="42" t="s">
        <v>116</v>
      </c>
      <c r="C3" s="24" t="s">
        <v>12</v>
      </c>
      <c r="D3" s="62"/>
      <c r="E3" s="62"/>
      <c r="F3" s="24" t="str">
        <f>IF(OR(VENr="",K7=""),"","C.S. date:")</f>
        <v/>
      </c>
      <c r="G3" s="23" t="str">
        <f>IF(OR(VENr="",K7=""),"",K7)</f>
        <v/>
      </c>
      <c r="I3" s="67" t="s">
        <v>98</v>
      </c>
      <c r="J3" s="67"/>
      <c r="K3" s="60"/>
      <c r="L3" s="61"/>
    </row>
    <row r="4" spans="1:18" s="1" customFormat="1" ht="5.25" customHeight="1" x14ac:dyDescent="0.2">
      <c r="C4" s="25"/>
      <c r="I4" s="46"/>
      <c r="J4" s="46"/>
    </row>
    <row r="5" spans="1:18" x14ac:dyDescent="0.2">
      <c r="A5" s="4" t="s">
        <v>11</v>
      </c>
      <c r="B5" s="31"/>
      <c r="C5" s="24" t="s">
        <v>13</v>
      </c>
      <c r="D5" s="61"/>
      <c r="E5" s="61"/>
      <c r="F5" s="61"/>
      <c r="G5" s="61"/>
      <c r="I5" s="63" t="s">
        <v>97</v>
      </c>
      <c r="J5" s="63"/>
      <c r="K5" s="63"/>
      <c r="L5" s="63"/>
    </row>
    <row r="6" spans="1:18" s="1" customFormat="1" ht="5.25" x14ac:dyDescent="0.2">
      <c r="C6" s="25"/>
    </row>
    <row r="7" spans="1:18" x14ac:dyDescent="0.2">
      <c r="A7" s="35" t="str">
        <f>IF(F83=0,"","Total (gross):")</f>
        <v>Total (gross):</v>
      </c>
      <c r="B7" s="36">
        <f>IF(F83=0,"",IF(L83=0,F83,L83))</f>
        <v>59773.7</v>
      </c>
      <c r="C7" s="24" t="s">
        <v>14</v>
      </c>
      <c r="D7" s="61"/>
      <c r="E7" s="61"/>
      <c r="F7" s="61"/>
      <c r="G7" s="61"/>
      <c r="I7" s="4" t="s">
        <v>12</v>
      </c>
      <c r="K7" s="62"/>
      <c r="L7" s="62"/>
    </row>
    <row r="8" spans="1:18" s="29" customFormat="1" ht="9" x14ac:dyDescent="0.2"/>
    <row r="9" spans="1:18" hidden="1" x14ac:dyDescent="0.2">
      <c r="A9" s="5" t="s">
        <v>15</v>
      </c>
      <c r="B9" s="5"/>
      <c r="C9" s="5"/>
      <c r="D9" s="5"/>
      <c r="E9" s="5"/>
      <c r="F9" s="5"/>
      <c r="G9" s="5"/>
      <c r="I9" s="5" t="s">
        <v>56</v>
      </c>
      <c r="J9" s="5"/>
      <c r="K9" s="5"/>
      <c r="L9" s="5"/>
    </row>
    <row r="10" spans="1:18" s="32" customFormat="1" ht="6" hidden="1" x14ac:dyDescent="0.2"/>
    <row r="11" spans="1:18" ht="24" hidden="1" x14ac:dyDescent="0.2">
      <c r="A11" s="2" t="s">
        <v>16</v>
      </c>
      <c r="B11" s="64" t="s">
        <v>17</v>
      </c>
      <c r="C11" s="65"/>
      <c r="D11" s="2" t="s">
        <v>81</v>
      </c>
      <c r="E11" s="2" t="s">
        <v>79</v>
      </c>
      <c r="F11" s="2" t="s">
        <v>18</v>
      </c>
      <c r="G11" s="2" t="s">
        <v>19</v>
      </c>
      <c r="I11" s="2" t="s">
        <v>85</v>
      </c>
      <c r="J11" s="2" t="s">
        <v>57</v>
      </c>
      <c r="K11" s="2" t="s">
        <v>86</v>
      </c>
      <c r="L11" s="2" t="s">
        <v>58</v>
      </c>
    </row>
    <row r="12" spans="1:18" hidden="1" x14ac:dyDescent="0.2">
      <c r="A12" s="16" t="s">
        <v>0</v>
      </c>
      <c r="B12" s="51"/>
      <c r="C12" s="52"/>
      <c r="D12" s="11"/>
      <c r="E12" s="41"/>
      <c r="F12" s="12">
        <f>D12*E12</f>
        <v>0</v>
      </c>
      <c r="G12" s="16"/>
      <c r="I12" s="39">
        <f t="shared" ref="I12:I14" si="0">D12</f>
        <v>0</v>
      </c>
      <c r="J12" s="13"/>
      <c r="K12" s="39">
        <f t="shared" ref="K12:K15" si="1">I12+J12</f>
        <v>0</v>
      </c>
      <c r="L12" s="3">
        <f t="shared" ref="L12:L15" si="2">K12*E12</f>
        <v>0</v>
      </c>
      <c r="R12" s="33">
        <f>B12</f>
        <v>0</v>
      </c>
    </row>
    <row r="13" spans="1:18" hidden="1" x14ac:dyDescent="0.2">
      <c r="A13" s="16" t="s">
        <v>1</v>
      </c>
      <c r="B13" s="51"/>
      <c r="C13" s="52"/>
      <c r="D13" s="11"/>
      <c r="E13" s="41"/>
      <c r="F13" s="12">
        <f t="shared" ref="F13:F14" si="3">D13*E13</f>
        <v>0</v>
      </c>
      <c r="G13" s="16"/>
      <c r="I13" s="39">
        <f t="shared" si="0"/>
        <v>0</v>
      </c>
      <c r="J13" s="13"/>
      <c r="K13" s="39">
        <f t="shared" si="1"/>
        <v>0</v>
      </c>
      <c r="L13" s="3">
        <f t="shared" si="2"/>
        <v>0</v>
      </c>
      <c r="R13" s="33">
        <f t="shared" ref="R13:R15" si="4">B13</f>
        <v>0</v>
      </c>
    </row>
    <row r="14" spans="1:18" hidden="1" x14ac:dyDescent="0.2">
      <c r="A14" s="16" t="s">
        <v>2</v>
      </c>
      <c r="B14" s="51"/>
      <c r="C14" s="52"/>
      <c r="D14" s="11"/>
      <c r="E14" s="41"/>
      <c r="F14" s="12">
        <f t="shared" si="3"/>
        <v>0</v>
      </c>
      <c r="G14" s="16"/>
      <c r="I14" s="39">
        <f t="shared" si="0"/>
        <v>0</v>
      </c>
      <c r="J14" s="13"/>
      <c r="K14" s="39">
        <f t="shared" si="1"/>
        <v>0</v>
      </c>
      <c r="L14" s="3">
        <f t="shared" si="2"/>
        <v>0</v>
      </c>
      <c r="R14" s="33">
        <f t="shared" si="4"/>
        <v>0</v>
      </c>
    </row>
    <row r="15" spans="1:18" hidden="1" x14ac:dyDescent="0.2">
      <c r="A15" s="16" t="s">
        <v>3</v>
      </c>
      <c r="B15" s="51"/>
      <c r="C15" s="52"/>
      <c r="D15" s="11"/>
      <c r="E15" s="41"/>
      <c r="F15" s="12">
        <f t="shared" ref="F15" si="5">D15*E15</f>
        <v>0</v>
      </c>
      <c r="G15" s="16"/>
      <c r="I15" s="39">
        <f t="shared" ref="I15" si="6">D15</f>
        <v>0</v>
      </c>
      <c r="J15" s="13"/>
      <c r="K15" s="39">
        <f t="shared" si="1"/>
        <v>0</v>
      </c>
      <c r="L15" s="3">
        <f t="shared" si="2"/>
        <v>0</v>
      </c>
      <c r="R15" s="33">
        <f t="shared" si="4"/>
        <v>0</v>
      </c>
    </row>
    <row r="16" spans="1:18" s="1" customFormat="1" ht="5.25" hidden="1" x14ac:dyDescent="0.2">
      <c r="C16" s="10"/>
    </row>
    <row r="17" spans="1:12" hidden="1" x14ac:dyDescent="0.2">
      <c r="A17" s="6" t="s">
        <v>20</v>
      </c>
      <c r="B17" s="6"/>
      <c r="C17" s="6"/>
      <c r="D17" s="6"/>
      <c r="E17" s="6"/>
      <c r="F17" s="14">
        <f>SUM(F12:F16)</f>
        <v>0</v>
      </c>
      <c r="G17" s="6"/>
      <c r="I17" s="6" t="s">
        <v>20</v>
      </c>
      <c r="J17" s="6"/>
      <c r="K17" s="6"/>
      <c r="L17" s="14">
        <f>SUM(L12:L16)</f>
        <v>0</v>
      </c>
    </row>
    <row r="18" spans="1:12" s="27" customFormat="1" ht="8.25" x14ac:dyDescent="0.2"/>
    <row r="19" spans="1:12" x14ac:dyDescent="0.2">
      <c r="A19" s="5" t="s">
        <v>78</v>
      </c>
      <c r="B19" s="5"/>
      <c r="C19" s="5"/>
      <c r="D19" s="5"/>
      <c r="E19" s="5"/>
      <c r="F19" s="5"/>
      <c r="G19" s="5"/>
      <c r="I19" s="5" t="s">
        <v>59</v>
      </c>
      <c r="J19" s="5"/>
      <c r="K19" s="5"/>
      <c r="L19" s="5"/>
    </row>
    <row r="20" spans="1:12" s="32" customFormat="1" ht="6" x14ac:dyDescent="0.2"/>
    <row r="21" spans="1:12" ht="24" x14ac:dyDescent="0.2">
      <c r="A21" s="43" t="s">
        <v>88</v>
      </c>
      <c r="B21" s="2" t="s">
        <v>7</v>
      </c>
      <c r="C21" s="2" t="s">
        <v>29</v>
      </c>
      <c r="D21" s="2" t="s">
        <v>81</v>
      </c>
      <c r="E21" s="2" t="s">
        <v>79</v>
      </c>
      <c r="F21" s="2" t="s">
        <v>18</v>
      </c>
      <c r="G21" s="2" t="s">
        <v>19</v>
      </c>
      <c r="I21" s="2" t="s">
        <v>85</v>
      </c>
      <c r="J21" s="2" t="s">
        <v>57</v>
      </c>
      <c r="K21" s="2" t="s">
        <v>86</v>
      </c>
      <c r="L21" s="2" t="s">
        <v>58</v>
      </c>
    </row>
    <row r="22" spans="1:12" x14ac:dyDescent="0.2">
      <c r="A22" s="16" t="s">
        <v>21</v>
      </c>
      <c r="B22" s="38" t="str">
        <f>IFERROR(VLOOKUP(A22,'List of key experts'!$B$11:$D$33,3,0)&amp;" "&amp;VLOOKUP(A22,'List of key experts'!$B$11:$D$33,2,0),"N.N.")</f>
        <v>N. N.</v>
      </c>
      <c r="C22" s="9" t="s">
        <v>90</v>
      </c>
      <c r="D22" s="11">
        <v>75</v>
      </c>
      <c r="E22" s="41"/>
      <c r="F22" s="12">
        <f>D22*E22</f>
        <v>0</v>
      </c>
      <c r="G22" s="16"/>
      <c r="I22" s="39">
        <f t="shared" ref="I22:I29" si="7">D22</f>
        <v>75</v>
      </c>
      <c r="J22" s="13"/>
      <c r="K22" s="39">
        <f t="shared" ref="K22:K29" si="8">I22+J22</f>
        <v>75</v>
      </c>
      <c r="L22" s="3">
        <f t="shared" ref="L22:L29" si="9">K22*E22</f>
        <v>0</v>
      </c>
    </row>
    <row r="23" spans="1:12" hidden="1" x14ac:dyDescent="0.2">
      <c r="A23" s="16"/>
      <c r="B23" s="38" t="str">
        <f>IFERROR(VLOOKUP(A23,'List of key experts'!$B$11:$D$33,3,0)&amp;" "&amp;VLOOKUP(A23,'List of key experts'!$B$11:$D$33,2,0),"N.N.")</f>
        <v>N.N.</v>
      </c>
      <c r="C23" s="9" t="s">
        <v>90</v>
      </c>
      <c r="D23" s="11"/>
      <c r="E23" s="41"/>
      <c r="F23" s="12">
        <f t="shared" ref="F23:F29" si="10">D23*E23</f>
        <v>0</v>
      </c>
      <c r="G23" s="16"/>
      <c r="I23" s="39">
        <f t="shared" si="7"/>
        <v>0</v>
      </c>
      <c r="J23" s="13"/>
      <c r="K23" s="39">
        <f t="shared" si="8"/>
        <v>0</v>
      </c>
      <c r="L23" s="3">
        <f t="shared" si="9"/>
        <v>0</v>
      </c>
    </row>
    <row r="24" spans="1:12" hidden="1" x14ac:dyDescent="0.2">
      <c r="A24" s="16" t="s">
        <v>23</v>
      </c>
      <c r="B24" s="38" t="str">
        <f>IFERROR(VLOOKUP(A24,'List of key experts'!$B$11:$D$33,3,0)&amp;" "&amp;VLOOKUP(A24,'List of key experts'!$B$11:$D$33,2,0),"N.N.")</f>
        <v xml:space="preserve"> </v>
      </c>
      <c r="C24" s="9" t="s">
        <v>90</v>
      </c>
      <c r="D24" s="11"/>
      <c r="E24" s="41"/>
      <c r="F24" s="12">
        <f t="shared" si="10"/>
        <v>0</v>
      </c>
      <c r="G24" s="16"/>
      <c r="I24" s="39">
        <f t="shared" si="7"/>
        <v>0</v>
      </c>
      <c r="J24" s="13"/>
      <c r="K24" s="39">
        <f t="shared" si="8"/>
        <v>0</v>
      </c>
      <c r="L24" s="3">
        <f t="shared" si="9"/>
        <v>0</v>
      </c>
    </row>
    <row r="25" spans="1:12" hidden="1" x14ac:dyDescent="0.2">
      <c r="A25" s="16" t="s">
        <v>24</v>
      </c>
      <c r="B25" s="38" t="str">
        <f>IFERROR(VLOOKUP(A25,'List of key experts'!$B$11:$D$33,3,0)&amp;" "&amp;VLOOKUP(A25,'List of key experts'!$B$11:$D$33,2,0),"N.N.")</f>
        <v xml:space="preserve"> </v>
      </c>
      <c r="C25" s="9" t="s">
        <v>90</v>
      </c>
      <c r="D25" s="11"/>
      <c r="E25" s="41"/>
      <c r="F25" s="12">
        <f t="shared" si="10"/>
        <v>0</v>
      </c>
      <c r="G25" s="16"/>
      <c r="I25" s="39">
        <f t="shared" si="7"/>
        <v>0</v>
      </c>
      <c r="J25" s="13"/>
      <c r="K25" s="39">
        <f t="shared" si="8"/>
        <v>0</v>
      </c>
      <c r="L25" s="3">
        <f t="shared" si="9"/>
        <v>0</v>
      </c>
    </row>
    <row r="26" spans="1:12" x14ac:dyDescent="0.2">
      <c r="A26" s="16" t="s">
        <v>25</v>
      </c>
      <c r="B26" s="37" t="str">
        <f>IFERROR(VLOOKUP(A26,'List of key experts'!$B$11:$D$33,3,0)&amp;" "&amp;VLOOKUP(A26,'List of key experts'!$B$11:$D$33,2,0),"N.N.")</f>
        <v>N.N.</v>
      </c>
      <c r="C26" s="9" t="s">
        <v>90</v>
      </c>
      <c r="D26" s="11">
        <v>50</v>
      </c>
      <c r="E26" s="41"/>
      <c r="F26" s="12">
        <f t="shared" si="10"/>
        <v>0</v>
      </c>
      <c r="G26" s="16"/>
      <c r="I26" s="39">
        <f t="shared" si="7"/>
        <v>50</v>
      </c>
      <c r="J26" s="13"/>
      <c r="K26" s="39">
        <f t="shared" si="8"/>
        <v>50</v>
      </c>
      <c r="L26" s="3">
        <f t="shared" si="9"/>
        <v>0</v>
      </c>
    </row>
    <row r="27" spans="1:12" x14ac:dyDescent="0.2">
      <c r="A27" s="16" t="s">
        <v>26</v>
      </c>
      <c r="B27" s="37" t="str">
        <f>IFERROR(VLOOKUP(A27,'List of key experts'!$B$11:$D$33,3,0)&amp;" "&amp;VLOOKUP(A27,'List of key experts'!$B$11:$D$33,2,0),"N.N.")</f>
        <v>N.N.</v>
      </c>
      <c r="C27" s="9" t="s">
        <v>90</v>
      </c>
      <c r="D27" s="11">
        <v>23</v>
      </c>
      <c r="E27" s="41"/>
      <c r="F27" s="12">
        <f t="shared" si="10"/>
        <v>0</v>
      </c>
      <c r="G27" s="16"/>
      <c r="I27" s="39">
        <f t="shared" si="7"/>
        <v>23</v>
      </c>
      <c r="J27" s="13"/>
      <c r="K27" s="39">
        <f t="shared" si="8"/>
        <v>23</v>
      </c>
      <c r="L27" s="3">
        <f t="shared" si="9"/>
        <v>0</v>
      </c>
    </row>
    <row r="28" spans="1:12" hidden="1" x14ac:dyDescent="0.2">
      <c r="A28" s="16" t="s">
        <v>27</v>
      </c>
      <c r="B28" s="37" t="str">
        <f>IFERROR(VLOOKUP(A28,'List of key experts'!$B$11:$D$33,3,0)&amp;" "&amp;VLOOKUP(A28,'List of key experts'!$B$11:$D$33,2,0),"N.N.")</f>
        <v>N.N.</v>
      </c>
      <c r="C28" s="9" t="s">
        <v>90</v>
      </c>
      <c r="D28" s="11"/>
      <c r="E28" s="41"/>
      <c r="F28" s="12">
        <f t="shared" si="10"/>
        <v>0</v>
      </c>
      <c r="G28" s="16"/>
      <c r="I28" s="39">
        <f t="shared" si="7"/>
        <v>0</v>
      </c>
      <c r="J28" s="13"/>
      <c r="K28" s="39">
        <f t="shared" si="8"/>
        <v>0</v>
      </c>
      <c r="L28" s="3">
        <f t="shared" si="9"/>
        <v>0</v>
      </c>
    </row>
    <row r="29" spans="1:12" hidden="1" x14ac:dyDescent="0.2">
      <c r="A29" s="16" t="s">
        <v>28</v>
      </c>
      <c r="B29" s="37" t="str">
        <f>IFERROR(VLOOKUP(A29,'List of key experts'!$B$11:$D$33,3,0)&amp;" "&amp;VLOOKUP(A29,'List of key experts'!$B$11:$D$33,2,0),"N.N.")</f>
        <v>N.N.</v>
      </c>
      <c r="C29" s="9" t="s">
        <v>90</v>
      </c>
      <c r="D29" s="11"/>
      <c r="E29" s="41"/>
      <c r="F29" s="12">
        <f t="shared" si="10"/>
        <v>0</v>
      </c>
      <c r="G29" s="16"/>
      <c r="I29" s="39">
        <f t="shared" si="7"/>
        <v>0</v>
      </c>
      <c r="J29" s="13"/>
      <c r="K29" s="39">
        <f t="shared" si="8"/>
        <v>0</v>
      </c>
      <c r="L29" s="3">
        <f t="shared" si="9"/>
        <v>0</v>
      </c>
    </row>
    <row r="30" spans="1:12" s="1" customFormat="1" ht="5.25" hidden="1" x14ac:dyDescent="0.2">
      <c r="C30" s="10"/>
    </row>
    <row r="31" spans="1:12" x14ac:dyDescent="0.2">
      <c r="A31" s="6" t="s">
        <v>20</v>
      </c>
      <c r="B31" s="6"/>
      <c r="C31" s="6"/>
      <c r="D31" s="6"/>
      <c r="E31" s="6"/>
      <c r="F31" s="14">
        <f>SUM(F22:F30)</f>
        <v>0</v>
      </c>
      <c r="G31" s="6"/>
      <c r="I31" s="6" t="s">
        <v>20</v>
      </c>
      <c r="J31" s="6"/>
      <c r="K31" s="6"/>
      <c r="L31" s="14">
        <f>SUM(L22:L30)</f>
        <v>0</v>
      </c>
    </row>
    <row r="32" spans="1:12" s="27" customFormat="1" ht="8.25" x14ac:dyDescent="0.2"/>
    <row r="33" spans="1:12" ht="24" hidden="1" x14ac:dyDescent="0.2">
      <c r="A33" s="34" t="s">
        <v>89</v>
      </c>
      <c r="B33" s="2" t="s">
        <v>7</v>
      </c>
      <c r="C33" s="2" t="s">
        <v>30</v>
      </c>
      <c r="D33" s="2" t="s">
        <v>81</v>
      </c>
      <c r="E33" s="2" t="s">
        <v>31</v>
      </c>
      <c r="F33" s="2" t="s">
        <v>18</v>
      </c>
      <c r="G33" s="2" t="s">
        <v>19</v>
      </c>
      <c r="I33" s="2" t="s">
        <v>85</v>
      </c>
      <c r="J33" s="2" t="s">
        <v>57</v>
      </c>
      <c r="K33" s="2" t="s">
        <v>86</v>
      </c>
      <c r="L33" s="2" t="s">
        <v>58</v>
      </c>
    </row>
    <row r="34" spans="1:12" hidden="1" x14ac:dyDescent="0.2">
      <c r="A34" s="16" t="s">
        <v>21</v>
      </c>
      <c r="B34" s="38" t="str">
        <f>IFERROR(VLOOKUP(A34,'List of key experts'!$B$11:$D$33,3,0)&amp;" "&amp;VLOOKUP(A34,'List of key experts'!$B$11:$D$33,2,0),"N.N.")</f>
        <v>N. N.</v>
      </c>
      <c r="C34" s="28" t="s">
        <v>90</v>
      </c>
      <c r="D34" s="11"/>
      <c r="E34" s="41"/>
      <c r="F34" s="12">
        <f>D34*E34</f>
        <v>0</v>
      </c>
      <c r="G34" s="16"/>
      <c r="I34" s="39">
        <f t="shared" ref="I34:I37" si="11">D34</f>
        <v>0</v>
      </c>
      <c r="J34" s="13"/>
      <c r="K34" s="39">
        <f t="shared" ref="K34:K37" si="12">I34+J34</f>
        <v>0</v>
      </c>
      <c r="L34" s="3">
        <f t="shared" ref="L34:L37" si="13">K34*E34</f>
        <v>0</v>
      </c>
    </row>
    <row r="35" spans="1:12" hidden="1" x14ac:dyDescent="0.2">
      <c r="A35" s="16" t="s">
        <v>22</v>
      </c>
      <c r="B35" s="38" t="str">
        <f>IFERROR(VLOOKUP(A35,'List of key experts'!$B$11:$D$33,3,0)&amp;" "&amp;VLOOKUP(A35,'List of key experts'!$B$11:$D$33,2,0),"N.N.")</f>
        <v xml:space="preserve"> </v>
      </c>
      <c r="C35" s="28" t="s">
        <v>90</v>
      </c>
      <c r="D35" s="11"/>
      <c r="E35" s="41"/>
      <c r="F35" s="12">
        <f t="shared" ref="F35:F37" si="14">D35*E35</f>
        <v>0</v>
      </c>
      <c r="G35" s="16"/>
      <c r="I35" s="39">
        <f t="shared" si="11"/>
        <v>0</v>
      </c>
      <c r="J35" s="13"/>
      <c r="K35" s="39">
        <f t="shared" si="12"/>
        <v>0</v>
      </c>
      <c r="L35" s="3">
        <f t="shared" si="13"/>
        <v>0</v>
      </c>
    </row>
    <row r="36" spans="1:12" hidden="1" x14ac:dyDescent="0.2">
      <c r="A36" s="16" t="s">
        <v>23</v>
      </c>
      <c r="B36" s="38" t="str">
        <f>IFERROR(VLOOKUP(A36,'List of key experts'!$B$11:$D$33,3,0)&amp;" "&amp;VLOOKUP(A36,'List of key experts'!$B$11:$D$33,2,0),"N.N.")</f>
        <v xml:space="preserve"> </v>
      </c>
      <c r="C36" s="28" t="s">
        <v>90</v>
      </c>
      <c r="D36" s="11"/>
      <c r="E36" s="41"/>
      <c r="F36" s="12">
        <f t="shared" si="14"/>
        <v>0</v>
      </c>
      <c r="G36" s="16"/>
      <c r="I36" s="39">
        <f t="shared" si="11"/>
        <v>0</v>
      </c>
      <c r="J36" s="13"/>
      <c r="K36" s="39">
        <f t="shared" si="12"/>
        <v>0</v>
      </c>
      <c r="L36" s="3">
        <f t="shared" si="13"/>
        <v>0</v>
      </c>
    </row>
    <row r="37" spans="1:12" hidden="1" x14ac:dyDescent="0.2">
      <c r="A37" s="16" t="s">
        <v>24</v>
      </c>
      <c r="B37" s="38" t="str">
        <f>IFERROR(VLOOKUP(A37,'List of key experts'!$B$11:$D$33,3,0)&amp;" "&amp;VLOOKUP(A37,'List of key experts'!$B$11:$D$33,2,0),"N.N.")</f>
        <v xml:space="preserve"> </v>
      </c>
      <c r="C37" s="28" t="s">
        <v>90</v>
      </c>
      <c r="D37" s="11"/>
      <c r="E37" s="41"/>
      <c r="F37" s="12">
        <f t="shared" si="14"/>
        <v>0</v>
      </c>
      <c r="G37" s="16"/>
      <c r="I37" s="39">
        <f t="shared" si="11"/>
        <v>0</v>
      </c>
      <c r="J37" s="13"/>
      <c r="K37" s="39">
        <f t="shared" si="12"/>
        <v>0</v>
      </c>
      <c r="L37" s="3">
        <f t="shared" si="13"/>
        <v>0</v>
      </c>
    </row>
    <row r="38" spans="1:12" s="1" customFormat="1" ht="5.25" hidden="1" x14ac:dyDescent="0.2">
      <c r="C38" s="10"/>
    </row>
    <row r="39" spans="1:12" hidden="1" x14ac:dyDescent="0.2">
      <c r="A39" s="6" t="s">
        <v>20</v>
      </c>
      <c r="B39" s="6"/>
      <c r="C39" s="6"/>
      <c r="D39" s="6"/>
      <c r="E39" s="6"/>
      <c r="F39" s="14">
        <f>SUM(F34:F38)</f>
        <v>0</v>
      </c>
      <c r="G39" s="6"/>
      <c r="I39" s="6" t="s">
        <v>20</v>
      </c>
      <c r="J39" s="6"/>
      <c r="K39" s="6"/>
      <c r="L39" s="14">
        <f>SUM(L34:L38)</f>
        <v>0</v>
      </c>
    </row>
    <row r="40" spans="1:12" s="1" customFormat="1" ht="5.25" x14ac:dyDescent="0.2"/>
    <row r="41" spans="1:12" hidden="1" x14ac:dyDescent="0.2">
      <c r="A41" s="8" t="s">
        <v>32</v>
      </c>
      <c r="E41" s="8" t="s">
        <v>33</v>
      </c>
    </row>
    <row r="42" spans="1:12" ht="24" hidden="1" x14ac:dyDescent="0.2">
      <c r="A42" s="34" t="s">
        <v>87</v>
      </c>
      <c r="B42" s="2"/>
      <c r="C42" s="2" t="s">
        <v>30</v>
      </c>
      <c r="D42" s="2" t="s">
        <v>81</v>
      </c>
      <c r="E42" s="2" t="s">
        <v>31</v>
      </c>
      <c r="F42" s="2" t="s">
        <v>18</v>
      </c>
      <c r="G42" s="2" t="s">
        <v>19</v>
      </c>
      <c r="I42" s="2" t="s">
        <v>85</v>
      </c>
      <c r="J42" s="2" t="s">
        <v>57</v>
      </c>
      <c r="K42" s="2" t="s">
        <v>86</v>
      </c>
      <c r="L42" s="2" t="s">
        <v>58</v>
      </c>
    </row>
    <row r="43" spans="1:12" hidden="1" x14ac:dyDescent="0.2">
      <c r="A43" s="16" t="s">
        <v>34</v>
      </c>
      <c r="B43" s="28"/>
      <c r="C43" s="28" t="s">
        <v>94</v>
      </c>
      <c r="D43" s="11"/>
      <c r="E43" s="41"/>
      <c r="F43" s="12">
        <f>D43*E43</f>
        <v>0</v>
      </c>
      <c r="G43" s="16"/>
      <c r="I43" s="39">
        <f t="shared" ref="I43:I45" si="15">D43</f>
        <v>0</v>
      </c>
      <c r="J43" s="13"/>
      <c r="K43" s="39">
        <f t="shared" ref="K43:K45" si="16">I43+J43</f>
        <v>0</v>
      </c>
      <c r="L43" s="3">
        <f t="shared" ref="L43:L45" si="17">K43*E43</f>
        <v>0</v>
      </c>
    </row>
    <row r="44" spans="1:12" hidden="1" x14ac:dyDescent="0.2">
      <c r="A44" s="16" t="s">
        <v>35</v>
      </c>
      <c r="B44" s="28"/>
      <c r="C44" s="28" t="s">
        <v>94</v>
      </c>
      <c r="D44" s="11"/>
      <c r="E44" s="41"/>
      <c r="F44" s="12">
        <f t="shared" ref="F44:F45" si="18">D44*E44</f>
        <v>0</v>
      </c>
      <c r="G44" s="16"/>
      <c r="I44" s="39">
        <f t="shared" si="15"/>
        <v>0</v>
      </c>
      <c r="J44" s="13"/>
      <c r="K44" s="39">
        <f t="shared" si="16"/>
        <v>0</v>
      </c>
      <c r="L44" s="3">
        <f t="shared" si="17"/>
        <v>0</v>
      </c>
    </row>
    <row r="45" spans="1:12" hidden="1" x14ac:dyDescent="0.2">
      <c r="A45" s="16" t="s">
        <v>36</v>
      </c>
      <c r="B45" s="28"/>
      <c r="C45" s="28" t="s">
        <v>94</v>
      </c>
      <c r="D45" s="11"/>
      <c r="E45" s="41"/>
      <c r="F45" s="12">
        <f t="shared" si="18"/>
        <v>0</v>
      </c>
      <c r="G45" s="16"/>
      <c r="I45" s="39">
        <f t="shared" si="15"/>
        <v>0</v>
      </c>
      <c r="J45" s="13"/>
      <c r="K45" s="39">
        <f t="shared" si="16"/>
        <v>0</v>
      </c>
      <c r="L45" s="3">
        <f t="shared" si="17"/>
        <v>0</v>
      </c>
    </row>
    <row r="46" spans="1:12" s="1" customFormat="1" ht="5.25" hidden="1" x14ac:dyDescent="0.2">
      <c r="C46" s="10"/>
    </row>
    <row r="47" spans="1:12" hidden="1" x14ac:dyDescent="0.2">
      <c r="A47" s="6" t="s">
        <v>20</v>
      </c>
      <c r="B47" s="6"/>
      <c r="C47" s="6"/>
      <c r="D47" s="6"/>
      <c r="E47" s="6"/>
      <c r="F47" s="14">
        <f>SUM(F43:F46)</f>
        <v>0</v>
      </c>
      <c r="G47" s="6"/>
      <c r="I47" s="6" t="s">
        <v>20</v>
      </c>
      <c r="J47" s="6"/>
      <c r="K47" s="6"/>
      <c r="L47" s="14">
        <f>SUM(L43:L46)</f>
        <v>0</v>
      </c>
    </row>
    <row r="48" spans="1:12" s="27" customFormat="1" ht="8.25" x14ac:dyDescent="0.2"/>
    <row r="49" spans="1:12" x14ac:dyDescent="0.2">
      <c r="A49" s="5" t="s">
        <v>37</v>
      </c>
      <c r="B49" s="5"/>
      <c r="C49" s="5"/>
      <c r="D49" s="5"/>
      <c r="E49" s="5"/>
      <c r="F49" s="5"/>
      <c r="G49" s="5"/>
      <c r="I49" s="5" t="s">
        <v>60</v>
      </c>
      <c r="J49" s="5"/>
      <c r="K49" s="5"/>
      <c r="L49" s="5"/>
    </row>
    <row r="50" spans="1:12" x14ac:dyDescent="0.2">
      <c r="A50" s="53" t="s">
        <v>38</v>
      </c>
      <c r="B50" s="53"/>
      <c r="C50" s="53"/>
      <c r="D50" s="53"/>
      <c r="E50" s="53"/>
      <c r="F50" s="53"/>
      <c r="G50" s="53"/>
      <c r="H50" s="53"/>
      <c r="I50" s="53"/>
      <c r="J50" s="53"/>
      <c r="K50" s="53"/>
      <c r="L50" s="53"/>
    </row>
    <row r="51" spans="1:12" x14ac:dyDescent="0.2">
      <c r="A51" s="53" t="s">
        <v>5</v>
      </c>
      <c r="B51" s="53"/>
      <c r="C51" s="53"/>
      <c r="D51" s="53"/>
      <c r="E51" s="53"/>
      <c r="F51" s="53"/>
      <c r="G51" s="53"/>
      <c r="H51" s="53"/>
      <c r="I51" s="53"/>
      <c r="J51" s="53"/>
      <c r="K51" s="53"/>
      <c r="L51" s="53"/>
    </row>
    <row r="52" spans="1:12" ht="24" x14ac:dyDescent="0.2">
      <c r="A52" s="2" t="s">
        <v>16</v>
      </c>
      <c r="B52" s="2" t="s">
        <v>41</v>
      </c>
      <c r="C52" s="2" t="s">
        <v>29</v>
      </c>
      <c r="D52" s="2" t="s">
        <v>81</v>
      </c>
      <c r="E52" s="2" t="s">
        <v>80</v>
      </c>
      <c r="F52" s="2" t="s">
        <v>42</v>
      </c>
      <c r="G52" s="2" t="s">
        <v>19</v>
      </c>
      <c r="I52" s="2" t="s">
        <v>85</v>
      </c>
      <c r="J52" s="2" t="s">
        <v>57</v>
      </c>
      <c r="K52" s="2" t="s">
        <v>86</v>
      </c>
      <c r="L52" s="2" t="s">
        <v>58</v>
      </c>
    </row>
    <row r="53" spans="1:12" x14ac:dyDescent="0.2">
      <c r="A53" s="16" t="s">
        <v>106</v>
      </c>
      <c r="B53" s="16"/>
      <c r="C53" s="16" t="s">
        <v>91</v>
      </c>
      <c r="D53" s="11">
        <v>5</v>
      </c>
      <c r="E53" s="41"/>
      <c r="F53" s="12">
        <f t="shared" ref="F53:F61" si="19">D53*E53</f>
        <v>0</v>
      </c>
      <c r="G53" s="16"/>
      <c r="I53" s="39">
        <f t="shared" ref="I53:I61" si="20">D53</f>
        <v>5</v>
      </c>
      <c r="J53" s="13"/>
      <c r="K53" s="39">
        <f t="shared" ref="K53:K61" si="21">I53+J53</f>
        <v>5</v>
      </c>
      <c r="L53" s="3">
        <f t="shared" ref="L53:L61" si="22">K53*E53</f>
        <v>0</v>
      </c>
    </row>
    <row r="54" spans="1:12" x14ac:dyDescent="0.2">
      <c r="A54" s="16" t="s">
        <v>107</v>
      </c>
      <c r="B54" s="16"/>
      <c r="C54" s="16" t="s">
        <v>91</v>
      </c>
      <c r="D54" s="11">
        <v>6</v>
      </c>
      <c r="E54" s="41"/>
      <c r="F54" s="12">
        <f t="shared" ref="F54" si="23">D54*E54</f>
        <v>0</v>
      </c>
      <c r="G54" s="16"/>
      <c r="I54" s="39">
        <f t="shared" ref="I54" si="24">D54</f>
        <v>6</v>
      </c>
      <c r="J54" s="13"/>
      <c r="K54" s="39">
        <f t="shared" ref="K54" si="25">I54+J54</f>
        <v>6</v>
      </c>
      <c r="L54" s="3">
        <f t="shared" ref="L54" si="26">K54*E54</f>
        <v>0</v>
      </c>
    </row>
    <row r="55" spans="1:12" ht="24" x14ac:dyDescent="0.2">
      <c r="A55" s="16" t="s">
        <v>108</v>
      </c>
      <c r="B55" s="16"/>
      <c r="C55" s="16" t="s">
        <v>91</v>
      </c>
      <c r="D55" s="11">
        <v>1</v>
      </c>
      <c r="E55" s="41">
        <v>880</v>
      </c>
      <c r="F55" s="12">
        <f t="shared" ref="F55" si="27">D55*E55</f>
        <v>880</v>
      </c>
      <c r="G55" s="16"/>
      <c r="I55" s="39">
        <f t="shared" ref="I55" si="28">D55</f>
        <v>1</v>
      </c>
      <c r="J55" s="13"/>
      <c r="K55" s="39">
        <f t="shared" ref="K55" si="29">I55+J55</f>
        <v>1</v>
      </c>
      <c r="L55" s="3">
        <f t="shared" ref="L55" si="30">K55*E55</f>
        <v>880</v>
      </c>
    </row>
    <row r="56" spans="1:12" x14ac:dyDescent="0.2">
      <c r="A56" s="16" t="s">
        <v>39</v>
      </c>
      <c r="B56" s="16"/>
      <c r="C56" s="16" t="s">
        <v>92</v>
      </c>
      <c r="D56" s="11"/>
      <c r="E56" s="41"/>
      <c r="F56" s="12">
        <f t="shared" si="19"/>
        <v>0</v>
      </c>
      <c r="G56" s="16"/>
      <c r="I56" s="39">
        <f t="shared" si="20"/>
        <v>0</v>
      </c>
      <c r="J56" s="13"/>
      <c r="K56" s="39">
        <f t="shared" si="21"/>
        <v>0</v>
      </c>
      <c r="L56" s="3">
        <f t="shared" si="22"/>
        <v>0</v>
      </c>
    </row>
    <row r="57" spans="1:12" ht="24" x14ac:dyDescent="0.2">
      <c r="A57" s="16" t="s">
        <v>109</v>
      </c>
      <c r="B57" s="16"/>
      <c r="C57" s="16" t="s">
        <v>95</v>
      </c>
      <c r="D57" s="11">
        <v>70</v>
      </c>
      <c r="E57" s="41"/>
      <c r="F57" s="12">
        <f t="shared" si="19"/>
        <v>0</v>
      </c>
      <c r="G57" s="16"/>
      <c r="I57" s="39">
        <f t="shared" si="20"/>
        <v>70</v>
      </c>
      <c r="J57" s="13"/>
      <c r="K57" s="39">
        <f t="shared" si="21"/>
        <v>70</v>
      </c>
      <c r="L57" s="3">
        <f t="shared" si="22"/>
        <v>0</v>
      </c>
    </row>
    <row r="58" spans="1:12" ht="36" x14ac:dyDescent="0.2">
      <c r="A58" s="16" t="s">
        <v>110</v>
      </c>
      <c r="B58" s="16"/>
      <c r="C58" s="16" t="s">
        <v>95</v>
      </c>
      <c r="D58" s="11">
        <v>63</v>
      </c>
      <c r="E58" s="41"/>
      <c r="F58" s="12">
        <f t="shared" ref="F58" si="31">D58*E58</f>
        <v>0</v>
      </c>
      <c r="G58" s="16"/>
      <c r="I58" s="39">
        <f t="shared" ref="I58" si="32">D58</f>
        <v>63</v>
      </c>
      <c r="J58" s="13"/>
      <c r="K58" s="39">
        <f t="shared" ref="K58" si="33">I58+J58</f>
        <v>63</v>
      </c>
      <c r="L58" s="3">
        <f t="shared" ref="L58" si="34">K58*E58</f>
        <v>0</v>
      </c>
    </row>
    <row r="59" spans="1:12" x14ac:dyDescent="0.2">
      <c r="A59" s="16" t="s">
        <v>111</v>
      </c>
      <c r="B59" s="16"/>
      <c r="C59" s="16" t="s">
        <v>95</v>
      </c>
      <c r="D59" s="11">
        <v>9</v>
      </c>
      <c r="E59" s="41"/>
      <c r="F59" s="12">
        <f t="shared" si="19"/>
        <v>0</v>
      </c>
      <c r="G59" s="16"/>
      <c r="I59" s="39">
        <f t="shared" si="20"/>
        <v>9</v>
      </c>
      <c r="J59" s="13"/>
      <c r="K59" s="39">
        <f t="shared" si="21"/>
        <v>9</v>
      </c>
      <c r="L59" s="3">
        <f t="shared" si="22"/>
        <v>0</v>
      </c>
    </row>
    <row r="60" spans="1:12" ht="24" x14ac:dyDescent="0.2">
      <c r="A60" s="16" t="s">
        <v>112</v>
      </c>
      <c r="B60" s="16"/>
      <c r="C60" s="16" t="s">
        <v>95</v>
      </c>
      <c r="D60" s="11">
        <v>7</v>
      </c>
      <c r="E60" s="41"/>
      <c r="F60" s="12">
        <f t="shared" ref="F60" si="35">D60*E60</f>
        <v>0</v>
      </c>
      <c r="G60" s="16"/>
      <c r="I60" s="39">
        <f t="shared" ref="I60" si="36">D60</f>
        <v>7</v>
      </c>
      <c r="J60" s="13"/>
      <c r="K60" s="39">
        <f t="shared" ref="K60" si="37">I60+J60</f>
        <v>7</v>
      </c>
      <c r="L60" s="3">
        <f t="shared" ref="L60" si="38">K60*E60</f>
        <v>0</v>
      </c>
    </row>
    <row r="61" spans="1:12" ht="24" x14ac:dyDescent="0.2">
      <c r="A61" s="16" t="s">
        <v>40</v>
      </c>
      <c r="B61" s="16"/>
      <c r="C61" s="16" t="s">
        <v>91</v>
      </c>
      <c r="D61" s="11">
        <v>1</v>
      </c>
      <c r="E61" s="41">
        <v>2250</v>
      </c>
      <c r="F61" s="12">
        <f t="shared" si="19"/>
        <v>2250</v>
      </c>
      <c r="G61" s="16" t="s">
        <v>114</v>
      </c>
      <c r="I61" s="39">
        <f t="shared" si="20"/>
        <v>1</v>
      </c>
      <c r="J61" s="13"/>
      <c r="K61" s="39">
        <f t="shared" si="21"/>
        <v>1</v>
      </c>
      <c r="L61" s="3">
        <f t="shared" si="22"/>
        <v>2250</v>
      </c>
    </row>
    <row r="62" spans="1:12" x14ac:dyDescent="0.2">
      <c r="A62" s="16" t="s">
        <v>113</v>
      </c>
      <c r="B62" s="16"/>
      <c r="C62" s="16" t="s">
        <v>91</v>
      </c>
      <c r="D62" s="11">
        <v>1</v>
      </c>
      <c r="E62" s="41">
        <v>600</v>
      </c>
      <c r="F62" s="12">
        <f t="shared" ref="F62" si="39">D62*E62</f>
        <v>600</v>
      </c>
      <c r="G62" s="16" t="s">
        <v>115</v>
      </c>
      <c r="I62" s="39">
        <f t="shared" ref="I62" si="40">D62</f>
        <v>1</v>
      </c>
      <c r="J62" s="13"/>
      <c r="K62" s="39">
        <f t="shared" ref="K62" si="41">I62+J62</f>
        <v>1</v>
      </c>
      <c r="L62" s="3">
        <f t="shared" ref="L62" si="42">K62*E62</f>
        <v>600</v>
      </c>
    </row>
    <row r="63" spans="1:12" s="1" customFormat="1" ht="5.25" hidden="1" x14ac:dyDescent="0.2">
      <c r="C63" s="10"/>
    </row>
    <row r="64" spans="1:12" x14ac:dyDescent="0.2">
      <c r="A64" s="6" t="s">
        <v>20</v>
      </c>
      <c r="B64" s="6"/>
      <c r="C64" s="6"/>
      <c r="D64" s="6"/>
      <c r="E64" s="6"/>
      <c r="F64" s="14">
        <f>SUM(F53:F63)</f>
        <v>3730</v>
      </c>
      <c r="G64" s="6"/>
      <c r="I64" s="6" t="s">
        <v>20</v>
      </c>
      <c r="J64" s="6"/>
      <c r="K64" s="6"/>
      <c r="L64" s="14">
        <f>SUM(L53:L63)</f>
        <v>3730</v>
      </c>
    </row>
    <row r="65" spans="1:12" s="27" customFormat="1" ht="8.25" x14ac:dyDescent="0.2"/>
    <row r="66" spans="1:12" x14ac:dyDescent="0.2">
      <c r="A66" s="5" t="s">
        <v>43</v>
      </c>
      <c r="B66" s="5"/>
      <c r="C66" s="5"/>
      <c r="D66" s="5"/>
      <c r="E66" s="5"/>
      <c r="F66" s="5"/>
      <c r="G66" s="5"/>
      <c r="I66" s="5" t="s">
        <v>61</v>
      </c>
      <c r="J66" s="5"/>
      <c r="K66" s="5"/>
      <c r="L66" s="5"/>
    </row>
    <row r="67" spans="1:12" s="32" customFormat="1" ht="6" x14ac:dyDescent="0.2"/>
    <row r="68" spans="1:12" ht="24" x14ac:dyDescent="0.2">
      <c r="A68" s="2" t="s">
        <v>16</v>
      </c>
      <c r="B68" s="2"/>
      <c r="C68" s="2" t="s">
        <v>30</v>
      </c>
      <c r="D68" s="2" t="s">
        <v>81</v>
      </c>
      <c r="E68" s="2" t="s">
        <v>80</v>
      </c>
      <c r="F68" s="2" t="s">
        <v>42</v>
      </c>
      <c r="G68" s="2" t="s">
        <v>19</v>
      </c>
      <c r="I68" s="2" t="s">
        <v>85</v>
      </c>
      <c r="J68" s="2" t="s">
        <v>57</v>
      </c>
      <c r="K68" s="2" t="s">
        <v>86</v>
      </c>
      <c r="L68" s="2" t="s">
        <v>58</v>
      </c>
    </row>
    <row r="69" spans="1:12" x14ac:dyDescent="0.2">
      <c r="A69" s="15" t="s">
        <v>44</v>
      </c>
      <c r="B69" s="7"/>
      <c r="C69" s="7" t="s">
        <v>50</v>
      </c>
      <c r="D69" s="11">
        <v>3</v>
      </c>
      <c r="E69" s="41">
        <v>15500</v>
      </c>
      <c r="F69" s="12">
        <f>D69*E69</f>
        <v>46500</v>
      </c>
      <c r="G69" s="16"/>
      <c r="I69" s="39">
        <f t="shared" ref="I69:I75" si="43">D69</f>
        <v>3</v>
      </c>
      <c r="J69" s="13"/>
      <c r="K69" s="39">
        <f t="shared" ref="K69:K75" si="44">I69+J69</f>
        <v>3</v>
      </c>
      <c r="L69" s="3">
        <f t="shared" ref="L69:L75" si="45">K69*E69</f>
        <v>46500</v>
      </c>
    </row>
    <row r="70" spans="1:12" hidden="1" x14ac:dyDescent="0.2">
      <c r="A70" s="15" t="s">
        <v>45</v>
      </c>
      <c r="B70" s="7"/>
      <c r="C70" s="7" t="s">
        <v>50</v>
      </c>
      <c r="D70" s="11"/>
      <c r="E70" s="41"/>
      <c r="F70" s="12">
        <f t="shared" ref="F70:F75" si="46">D70*E70</f>
        <v>0</v>
      </c>
      <c r="G70" s="16"/>
      <c r="I70" s="39">
        <f t="shared" si="43"/>
        <v>0</v>
      </c>
      <c r="J70" s="13"/>
      <c r="K70" s="39">
        <f t="shared" si="44"/>
        <v>0</v>
      </c>
      <c r="L70" s="3">
        <f t="shared" si="45"/>
        <v>0</v>
      </c>
    </row>
    <row r="71" spans="1:12" ht="24" hidden="1" x14ac:dyDescent="0.2">
      <c r="A71" s="15" t="s">
        <v>46</v>
      </c>
      <c r="B71" s="7"/>
      <c r="C71" s="7" t="s">
        <v>90</v>
      </c>
      <c r="D71" s="11"/>
      <c r="E71" s="41"/>
      <c r="F71" s="12">
        <f t="shared" si="46"/>
        <v>0</v>
      </c>
      <c r="G71" s="16"/>
      <c r="I71" s="39">
        <f t="shared" si="43"/>
        <v>0</v>
      </c>
      <c r="J71" s="13"/>
      <c r="K71" s="39">
        <f t="shared" si="44"/>
        <v>0</v>
      </c>
      <c r="L71" s="3">
        <f t="shared" si="45"/>
        <v>0</v>
      </c>
    </row>
    <row r="72" spans="1:12" hidden="1" x14ac:dyDescent="0.2">
      <c r="A72" s="15" t="s">
        <v>6</v>
      </c>
      <c r="B72" s="7"/>
      <c r="C72" s="7" t="s">
        <v>50</v>
      </c>
      <c r="D72" s="11"/>
      <c r="E72" s="41"/>
      <c r="F72" s="12">
        <f t="shared" si="46"/>
        <v>0</v>
      </c>
      <c r="G72" s="16"/>
      <c r="I72" s="39">
        <f t="shared" si="43"/>
        <v>0</v>
      </c>
      <c r="J72" s="13"/>
      <c r="K72" s="39">
        <f t="shared" si="44"/>
        <v>0</v>
      </c>
      <c r="L72" s="3">
        <f t="shared" si="45"/>
        <v>0</v>
      </c>
    </row>
    <row r="73" spans="1:12" hidden="1" x14ac:dyDescent="0.2">
      <c r="A73" s="15" t="s">
        <v>47</v>
      </c>
      <c r="B73" s="7"/>
      <c r="C73" s="7" t="s">
        <v>50</v>
      </c>
      <c r="D73" s="11"/>
      <c r="E73" s="41"/>
      <c r="F73" s="12">
        <f t="shared" si="46"/>
        <v>0</v>
      </c>
      <c r="G73" s="16"/>
      <c r="I73" s="39">
        <f t="shared" si="43"/>
        <v>0</v>
      </c>
      <c r="J73" s="13"/>
      <c r="K73" s="39">
        <f t="shared" si="44"/>
        <v>0</v>
      </c>
      <c r="L73" s="3">
        <f t="shared" si="45"/>
        <v>0</v>
      </c>
    </row>
    <row r="74" spans="1:12" ht="24" hidden="1" x14ac:dyDescent="0.2">
      <c r="A74" s="16" t="s">
        <v>48</v>
      </c>
      <c r="B74" s="7"/>
      <c r="C74" s="16" t="s">
        <v>92</v>
      </c>
      <c r="D74" s="11"/>
      <c r="E74" s="41"/>
      <c r="F74" s="12">
        <f t="shared" si="46"/>
        <v>0</v>
      </c>
      <c r="G74" s="16"/>
      <c r="I74" s="39">
        <f t="shared" si="43"/>
        <v>0</v>
      </c>
      <c r="J74" s="13"/>
      <c r="K74" s="39">
        <f t="shared" si="44"/>
        <v>0</v>
      </c>
      <c r="L74" s="3">
        <f t="shared" si="45"/>
        <v>0</v>
      </c>
    </row>
    <row r="75" spans="1:12" hidden="1" x14ac:dyDescent="0.2">
      <c r="A75" s="16" t="s">
        <v>49</v>
      </c>
      <c r="B75" s="7"/>
      <c r="C75" s="16" t="s">
        <v>92</v>
      </c>
      <c r="D75" s="11"/>
      <c r="E75" s="41"/>
      <c r="F75" s="12">
        <f t="shared" si="46"/>
        <v>0</v>
      </c>
      <c r="G75" s="16"/>
      <c r="I75" s="39">
        <f t="shared" si="43"/>
        <v>0</v>
      </c>
      <c r="J75" s="13"/>
      <c r="K75" s="39">
        <f t="shared" si="44"/>
        <v>0</v>
      </c>
      <c r="L75" s="3">
        <f t="shared" si="45"/>
        <v>0</v>
      </c>
    </row>
    <row r="76" spans="1:12" s="1" customFormat="1" ht="5.25" hidden="1" x14ac:dyDescent="0.2"/>
    <row r="77" spans="1:12" x14ac:dyDescent="0.2">
      <c r="A77" s="6" t="s">
        <v>20</v>
      </c>
      <c r="B77" s="6"/>
      <c r="C77" s="6"/>
      <c r="D77" s="6"/>
      <c r="E77" s="6"/>
      <c r="F77" s="14">
        <f>SUM(F69:F76)</f>
        <v>46500</v>
      </c>
      <c r="G77" s="6"/>
      <c r="I77" s="6" t="s">
        <v>20</v>
      </c>
      <c r="J77" s="6"/>
      <c r="K77" s="6"/>
      <c r="L77" s="14">
        <f>SUM(L69:L76)</f>
        <v>46500</v>
      </c>
    </row>
    <row r="78" spans="1:12" s="27" customFormat="1" ht="8.25" x14ac:dyDescent="0.2"/>
    <row r="79" spans="1:12" x14ac:dyDescent="0.2">
      <c r="A79" s="5" t="s">
        <v>51</v>
      </c>
      <c r="B79" s="5"/>
      <c r="C79" s="5"/>
      <c r="D79" s="5"/>
      <c r="E79" s="5"/>
      <c r="F79" s="5"/>
      <c r="G79" s="5"/>
      <c r="I79" s="5" t="s">
        <v>62</v>
      </c>
      <c r="J79" s="5"/>
      <c r="K79" s="5"/>
      <c r="L79" s="5"/>
    </row>
    <row r="80" spans="1:12" s="32" customFormat="1" ht="6" x14ac:dyDescent="0.2"/>
    <row r="81" spans="1:12" x14ac:dyDescent="0.2">
      <c r="A81" s="6" t="s">
        <v>52</v>
      </c>
      <c r="B81" s="6"/>
      <c r="C81" s="6"/>
      <c r="D81" s="6"/>
      <c r="E81" s="6"/>
      <c r="F81" s="18">
        <f>F77+F64+F47+F39+F17+F31</f>
        <v>50230</v>
      </c>
      <c r="G81" s="6"/>
      <c r="I81" s="6" t="s">
        <v>52</v>
      </c>
      <c r="J81" s="6"/>
      <c r="K81" s="6"/>
      <c r="L81" s="18">
        <f>L77+L64+L47+L39+L17+L31</f>
        <v>50230</v>
      </c>
    </row>
    <row r="82" spans="1:12" x14ac:dyDescent="0.2">
      <c r="A82" s="17" t="s">
        <v>53</v>
      </c>
      <c r="B82" s="40">
        <v>0.19</v>
      </c>
      <c r="C82" s="17"/>
      <c r="D82" s="17"/>
      <c r="E82" s="17"/>
      <c r="F82" s="19">
        <f>B82*F81</f>
        <v>9543.7000000000007</v>
      </c>
      <c r="G82" s="17"/>
      <c r="I82" s="17" t="s">
        <v>53</v>
      </c>
      <c r="J82" s="17"/>
      <c r="K82" s="20"/>
      <c r="L82" s="19">
        <f>B82*L81</f>
        <v>9543.7000000000007</v>
      </c>
    </row>
    <row r="83" spans="1:12" x14ac:dyDescent="0.2">
      <c r="A83" s="6" t="s">
        <v>54</v>
      </c>
      <c r="B83" s="6"/>
      <c r="C83" s="6"/>
      <c r="D83" s="6"/>
      <c r="E83" s="6"/>
      <c r="F83" s="18">
        <f>F81+F82</f>
        <v>59773.7</v>
      </c>
      <c r="G83" s="6"/>
      <c r="I83" s="6" t="s">
        <v>54</v>
      </c>
      <c r="J83" s="6"/>
      <c r="K83" s="6"/>
      <c r="L83" s="18">
        <f>L81+L82</f>
        <v>59773.7</v>
      </c>
    </row>
    <row r="84" spans="1:12" s="27" customFormat="1" ht="8.25" x14ac:dyDescent="0.2"/>
    <row r="85" spans="1:12" s="27" customFormat="1" ht="8.25" x14ac:dyDescent="0.2"/>
    <row r="86" spans="1:12" x14ac:dyDescent="0.2">
      <c r="A86" s="5" t="s">
        <v>99</v>
      </c>
      <c r="B86" s="5"/>
      <c r="C86" s="5"/>
      <c r="D86" s="5"/>
      <c r="E86" s="5"/>
      <c r="F86" s="5"/>
      <c r="G86" s="5"/>
      <c r="I86" s="58" t="s">
        <v>63</v>
      </c>
      <c r="J86" s="58"/>
      <c r="K86" s="58"/>
      <c r="L86" s="58"/>
    </row>
    <row r="87" spans="1:12" s="29" customFormat="1" ht="9" x14ac:dyDescent="0.2"/>
    <row r="88" spans="1:12" ht="48" x14ac:dyDescent="0.2">
      <c r="A88" s="49" t="s">
        <v>101</v>
      </c>
      <c r="I88" s="66"/>
      <c r="J88" s="66"/>
      <c r="K88" s="66"/>
      <c r="L88" s="66"/>
    </row>
    <row r="89" spans="1:12" ht="39" customHeight="1" x14ac:dyDescent="0.2">
      <c r="A89" s="54" t="s">
        <v>55</v>
      </c>
      <c r="B89" s="54"/>
      <c r="C89" s="54"/>
      <c r="D89" s="54"/>
      <c r="E89" s="54"/>
      <c r="F89" s="54"/>
      <c r="G89" s="54"/>
      <c r="I89" s="57" t="s">
        <v>96</v>
      </c>
      <c r="J89" s="57"/>
      <c r="K89" s="57"/>
      <c r="L89" s="57"/>
    </row>
    <row r="90" spans="1:12" ht="89.25" customHeight="1" x14ac:dyDescent="0.2">
      <c r="A90" s="55" t="s">
        <v>102</v>
      </c>
      <c r="B90" s="56"/>
      <c r="C90" s="56"/>
      <c r="D90" s="56"/>
      <c r="E90" s="56"/>
      <c r="F90" s="56"/>
      <c r="G90" s="56"/>
      <c r="I90" s="57"/>
      <c r="J90" s="57"/>
      <c r="K90" s="57"/>
      <c r="L90" s="57"/>
    </row>
    <row r="91" spans="1:12" ht="198" customHeight="1" x14ac:dyDescent="0.2">
      <c r="A91" s="55" t="s">
        <v>103</v>
      </c>
      <c r="B91" s="56"/>
      <c r="C91" s="56"/>
      <c r="D91" s="56"/>
      <c r="E91" s="56"/>
      <c r="F91" s="56"/>
      <c r="G91" s="56"/>
      <c r="I91" s="57"/>
      <c r="J91" s="57"/>
      <c r="K91" s="57"/>
      <c r="L91" s="57"/>
    </row>
    <row r="92" spans="1:12" ht="133.5" customHeight="1" x14ac:dyDescent="0.2">
      <c r="A92" s="57" t="s">
        <v>104</v>
      </c>
      <c r="B92" s="57"/>
      <c r="C92" s="57"/>
      <c r="D92" s="57"/>
      <c r="E92" s="57"/>
      <c r="F92" s="57"/>
      <c r="G92" s="57"/>
      <c r="I92" s="57"/>
      <c r="J92" s="57"/>
      <c r="K92" s="57"/>
      <c r="L92" s="57"/>
    </row>
    <row r="93" spans="1:12" x14ac:dyDescent="0.2">
      <c r="A93" s="57" t="s">
        <v>84</v>
      </c>
      <c r="B93" s="57"/>
      <c r="C93" s="57"/>
      <c r="D93" s="57"/>
      <c r="E93" s="57"/>
      <c r="F93" s="57"/>
      <c r="G93" s="57"/>
    </row>
    <row r="94" spans="1:12" ht="62.25" customHeight="1" x14ac:dyDescent="0.2">
      <c r="A94" s="50" t="s">
        <v>82</v>
      </c>
      <c r="B94" s="50"/>
      <c r="C94" s="50"/>
      <c r="D94" s="50"/>
      <c r="E94" s="50"/>
      <c r="F94" s="50"/>
      <c r="G94" s="50"/>
    </row>
    <row r="95" spans="1:12" ht="102.6" customHeight="1" x14ac:dyDescent="0.2">
      <c r="A95" s="50" t="s">
        <v>83</v>
      </c>
      <c r="B95" s="50"/>
      <c r="C95" s="50"/>
      <c r="D95" s="50"/>
      <c r="E95" s="50"/>
      <c r="F95" s="50"/>
      <c r="G95" s="50"/>
    </row>
    <row r="96" spans="1:12" ht="106.5" customHeight="1" x14ac:dyDescent="0.2"/>
  </sheetData>
  <sheetProtection sheet="1" objects="1" scenarios="1" formatRows="0"/>
  <mergeCells count="25">
    <mergeCell ref="A1:K1"/>
    <mergeCell ref="A91:G91"/>
    <mergeCell ref="A92:G92"/>
    <mergeCell ref="K3:L3"/>
    <mergeCell ref="D3:E3"/>
    <mergeCell ref="I5:L5"/>
    <mergeCell ref="B11:C11"/>
    <mergeCell ref="D5:G5"/>
    <mergeCell ref="D7:G7"/>
    <mergeCell ref="K7:L7"/>
    <mergeCell ref="I88:L88"/>
    <mergeCell ref="I3:J3"/>
    <mergeCell ref="A95:G95"/>
    <mergeCell ref="A94:G94"/>
    <mergeCell ref="B12:C12"/>
    <mergeCell ref="B13:C13"/>
    <mergeCell ref="B14:C14"/>
    <mergeCell ref="B15:C15"/>
    <mergeCell ref="A50:L50"/>
    <mergeCell ref="A51:L51"/>
    <mergeCell ref="A89:G89"/>
    <mergeCell ref="A90:G90"/>
    <mergeCell ref="I89:L92"/>
    <mergeCell ref="I86:L86"/>
    <mergeCell ref="A93:G93"/>
  </mergeCells>
  <phoneticPr fontId="10" type="noConversion"/>
  <dataValidations count="3">
    <dataValidation type="date" operator="greaterThanOrEqual" allowBlank="1" showInputMessage="1" showErrorMessage="1" sqref="K7 D3" xr:uid="{41FE3A5A-753D-4048-9FFC-0A40395F41A9}">
      <formula1>1</formula1>
    </dataValidation>
    <dataValidation type="list" allowBlank="1" showInputMessage="1" showErrorMessage="1" sqref="C74:C75 C53:C62" xr:uid="{DAFEB265-62B2-4BF1-875C-41802D0C10D3}">
      <formula1>Erstattungsart</formula1>
    </dataValidation>
    <dataValidation type="list" allowBlank="1" showInputMessage="1" sqref="A34:A37 A22:A29" xr:uid="{EB160668-FC04-4C26-A54B-F61B9E235A5F}">
      <formula1>lSFK</formula1>
    </dataValidation>
  </dataValidations>
  <hyperlinks>
    <hyperlink ref="A51" r:id="rId1" xr:uid="{F37E1D8A-4CC4-4559-ABC3-A1FE1753B004}"/>
  </hyperlinks>
  <pageMargins left="0.51181102362204722" right="0.51181102362204722" top="0.11811023622047245" bottom="0.39370078740157483" header="0.11811023622047245" footer="0.15748031496062992"/>
  <pageSetup paperSize="9" fitToWidth="0" fitToHeight="2" orientation="landscape" r:id="rId2"/>
  <headerFooter>
    <oddFooter>&amp;C&amp;7&amp;P / &amp;N</oddFooter>
  </headerFooter>
  <rowBreaks count="1" manualBreakCount="1">
    <brk id="47" max="15" man="1"/>
  </rowBreaks>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F38A3-445F-4C91-A790-9F0673D05DFB}">
  <sheetPr codeName="Tabelle2">
    <pageSetUpPr fitToPage="1"/>
  </sheetPr>
  <dimension ref="B2:G33"/>
  <sheetViews>
    <sheetView showGridLines="0" workbookViewId="0">
      <pane ySplit="10" topLeftCell="A11" activePane="bottomLeft" state="frozen"/>
      <selection activeCell="B3" sqref="B3"/>
      <selection pane="bottomLeft" activeCell="A20" sqref="A20:XFD20"/>
    </sheetView>
  </sheetViews>
  <sheetFormatPr baseColWidth="10" defaultRowHeight="12" x14ac:dyDescent="0.2"/>
  <cols>
    <col min="1" max="1" width="2.7109375" customWidth="1"/>
    <col min="2" max="2" width="15" customWidth="1"/>
    <col min="3" max="3" width="19" customWidth="1"/>
    <col min="4" max="4" width="19.42578125" customWidth="1"/>
    <col min="5" max="5" width="13.140625" customWidth="1"/>
    <col min="6" max="6" width="21.140625" customWidth="1"/>
    <col min="7" max="7" width="66.140625" customWidth="1"/>
  </cols>
  <sheetData>
    <row r="2" spans="2:7" x14ac:dyDescent="0.2">
      <c r="B2" s="68" t="s">
        <v>64</v>
      </c>
      <c r="C2" s="68"/>
      <c r="D2" s="68"/>
      <c r="E2" s="68"/>
      <c r="F2" s="68"/>
      <c r="G2" s="68"/>
    </row>
    <row r="3" spans="2:7" x14ac:dyDescent="0.2">
      <c r="B3" s="8" t="s">
        <v>65</v>
      </c>
    </row>
    <row r="4" spans="2:7" x14ac:dyDescent="0.2">
      <c r="B4" s="48" t="s">
        <v>100</v>
      </c>
    </row>
    <row r="5" spans="2:7" s="1" customFormat="1" ht="5.25" x14ac:dyDescent="0.2"/>
    <row r="6" spans="2:7" x14ac:dyDescent="0.2">
      <c r="B6" t="s">
        <v>66</v>
      </c>
      <c r="C6" t="str">
        <f>IF('Price schedule'!B3="","",'Price schedule'!B3)</f>
        <v>10030273</v>
      </c>
      <c r="E6" s="44" t="s">
        <v>12</v>
      </c>
      <c r="F6" s="23">
        <f>'Price schedule'!D3</f>
        <v>0</v>
      </c>
    </row>
    <row r="7" spans="2:7" s="1" customFormat="1" ht="5.25" x14ac:dyDescent="0.2">
      <c r="C7" s="21"/>
      <c r="F7" s="22"/>
    </row>
    <row r="8" spans="2:7" x14ac:dyDescent="0.2">
      <c r="B8" t="s">
        <v>67</v>
      </c>
      <c r="C8" t="str">
        <f>IF('Price schedule'!B5="","",'Price schedule'!B5)</f>
        <v/>
      </c>
      <c r="E8" s="44" t="s">
        <v>77</v>
      </c>
      <c r="F8" s="4" t="str">
        <f>IF(VENr="","",VENr)</f>
        <v/>
      </c>
      <c r="G8" t="str">
        <f>'Price schedule'!F3&amp;" "&amp;TEXT('Price schedule'!G3,"TT.MM.JJJJ")</f>
        <v xml:space="preserve"> </v>
      </c>
    </row>
    <row r="9" spans="2:7" s="1" customFormat="1" ht="5.25" x14ac:dyDescent="0.2">
      <c r="C9" s="21"/>
      <c r="F9" s="21"/>
    </row>
    <row r="10" spans="2:7" ht="24" x14ac:dyDescent="0.2">
      <c r="B10" s="2" t="s">
        <v>68</v>
      </c>
      <c r="C10" s="47" t="s">
        <v>72</v>
      </c>
      <c r="D10" s="2" t="s">
        <v>73</v>
      </c>
      <c r="E10" s="2" t="s">
        <v>74</v>
      </c>
      <c r="F10" s="2" t="s">
        <v>75</v>
      </c>
      <c r="G10" s="2" t="s">
        <v>76</v>
      </c>
    </row>
    <row r="11" spans="2:7" x14ac:dyDescent="0.2">
      <c r="B11" s="16" t="s">
        <v>21</v>
      </c>
      <c r="C11" s="16" t="s">
        <v>105</v>
      </c>
      <c r="D11" s="16" t="s">
        <v>105</v>
      </c>
      <c r="E11" s="30"/>
      <c r="F11" s="16"/>
      <c r="G11" s="16"/>
    </row>
    <row r="12" spans="2:7" x14ac:dyDescent="0.2">
      <c r="B12" s="16" t="s">
        <v>22</v>
      </c>
      <c r="C12" s="16"/>
      <c r="D12" s="16"/>
      <c r="E12" s="30"/>
      <c r="F12" s="16"/>
      <c r="G12" s="16"/>
    </row>
    <row r="13" spans="2:7" x14ac:dyDescent="0.2">
      <c r="B13" s="16" t="s">
        <v>23</v>
      </c>
      <c r="C13" s="16"/>
      <c r="D13" s="16"/>
      <c r="E13" s="30"/>
      <c r="F13" s="16"/>
      <c r="G13" s="16"/>
    </row>
    <row r="14" spans="2:7" x14ac:dyDescent="0.2">
      <c r="B14" s="16" t="s">
        <v>24</v>
      </c>
      <c r="C14" s="16"/>
      <c r="D14" s="16"/>
      <c r="E14" s="30"/>
      <c r="F14" s="16"/>
      <c r="G14" s="16"/>
    </row>
    <row r="15" spans="2:7" x14ac:dyDescent="0.2">
      <c r="B15" s="16" t="s">
        <v>69</v>
      </c>
      <c r="C15" s="16"/>
      <c r="D15" s="16"/>
      <c r="E15" s="30"/>
      <c r="F15" s="16"/>
      <c r="G15" s="16"/>
    </row>
    <row r="16" spans="2:7" x14ac:dyDescent="0.2">
      <c r="B16" s="16" t="s">
        <v>70</v>
      </c>
      <c r="C16" s="16"/>
      <c r="D16" s="16"/>
      <c r="E16" s="30"/>
      <c r="F16" s="16"/>
      <c r="G16" s="16"/>
    </row>
    <row r="17" spans="2:7" x14ac:dyDescent="0.2">
      <c r="B17" s="16" t="s">
        <v>71</v>
      </c>
      <c r="C17" s="16"/>
      <c r="D17" s="16"/>
      <c r="E17" s="30"/>
      <c r="F17" s="16"/>
      <c r="G17" s="16"/>
    </row>
    <row r="18" spans="2:7" x14ac:dyDescent="0.2">
      <c r="B18" s="16"/>
      <c r="C18" s="16"/>
      <c r="D18" s="16"/>
      <c r="E18" s="30"/>
      <c r="F18" s="16"/>
      <c r="G18" s="16"/>
    </row>
    <row r="19" spans="2:7" x14ac:dyDescent="0.2">
      <c r="B19" s="16"/>
      <c r="C19" s="16"/>
      <c r="D19" s="16"/>
      <c r="E19" s="30"/>
      <c r="F19" s="16"/>
      <c r="G19" s="16"/>
    </row>
    <row r="20" spans="2:7" x14ac:dyDescent="0.2">
      <c r="B20" s="16"/>
      <c r="C20" s="16"/>
      <c r="D20" s="16"/>
      <c r="E20" s="30"/>
      <c r="F20" s="16"/>
      <c r="G20" s="16"/>
    </row>
    <row r="21" spans="2:7" x14ac:dyDescent="0.2">
      <c r="B21" s="16"/>
      <c r="C21" s="16"/>
      <c r="D21" s="16"/>
      <c r="E21" s="30"/>
      <c r="F21" s="16"/>
      <c r="G21" s="16"/>
    </row>
    <row r="22" spans="2:7" x14ac:dyDescent="0.2">
      <c r="B22" s="16"/>
      <c r="C22" s="16"/>
      <c r="D22" s="16"/>
      <c r="E22" s="30"/>
      <c r="F22" s="16"/>
      <c r="G22" s="16"/>
    </row>
    <row r="23" spans="2:7" x14ac:dyDescent="0.2">
      <c r="B23" s="16"/>
      <c r="C23" s="16"/>
      <c r="D23" s="16"/>
      <c r="E23" s="30"/>
      <c r="F23" s="16"/>
      <c r="G23" s="16"/>
    </row>
    <row r="24" spans="2:7" x14ac:dyDescent="0.2">
      <c r="B24" s="16"/>
      <c r="C24" s="16"/>
      <c r="D24" s="16"/>
      <c r="E24" s="30"/>
      <c r="F24" s="16"/>
      <c r="G24" s="16"/>
    </row>
    <row r="25" spans="2:7" x14ac:dyDescent="0.2">
      <c r="B25" s="16"/>
      <c r="C25" s="16"/>
      <c r="D25" s="16"/>
      <c r="E25" s="30"/>
      <c r="F25" s="16"/>
      <c r="G25" s="16"/>
    </row>
    <row r="26" spans="2:7" x14ac:dyDescent="0.2">
      <c r="B26" s="16"/>
      <c r="C26" s="16"/>
      <c r="D26" s="16"/>
      <c r="E26" s="30"/>
      <c r="F26" s="16"/>
      <c r="G26" s="16"/>
    </row>
    <row r="27" spans="2:7" x14ac:dyDescent="0.2">
      <c r="B27" s="16"/>
      <c r="C27" s="16"/>
      <c r="D27" s="16"/>
      <c r="E27" s="30"/>
      <c r="F27" s="16"/>
      <c r="G27" s="16"/>
    </row>
    <row r="28" spans="2:7" x14ac:dyDescent="0.2">
      <c r="B28" s="16"/>
      <c r="C28" s="16"/>
      <c r="D28" s="16"/>
      <c r="E28" s="30"/>
      <c r="F28" s="16"/>
      <c r="G28" s="16"/>
    </row>
    <row r="29" spans="2:7" x14ac:dyDescent="0.2">
      <c r="B29" s="16"/>
      <c r="C29" s="16"/>
      <c r="D29" s="16"/>
      <c r="E29" s="30"/>
      <c r="F29" s="16"/>
      <c r="G29" s="16"/>
    </row>
    <row r="30" spans="2:7" x14ac:dyDescent="0.2">
      <c r="B30" s="16"/>
      <c r="C30" s="16"/>
      <c r="D30" s="16"/>
      <c r="E30" s="30"/>
      <c r="F30" s="16"/>
      <c r="G30" s="16"/>
    </row>
    <row r="31" spans="2:7" x14ac:dyDescent="0.2">
      <c r="B31" s="16"/>
      <c r="C31" s="16"/>
      <c r="D31" s="16"/>
      <c r="E31" s="30"/>
      <c r="F31" s="16"/>
      <c r="G31" s="16"/>
    </row>
    <row r="32" spans="2:7" x14ac:dyDescent="0.2">
      <c r="B32" s="16"/>
      <c r="C32" s="16"/>
      <c r="D32" s="16"/>
      <c r="E32" s="30"/>
      <c r="F32" s="16"/>
      <c r="G32" s="16"/>
    </row>
    <row r="33" spans="2:7" x14ac:dyDescent="0.2">
      <c r="B33" s="16"/>
      <c r="C33" s="16"/>
      <c r="D33" s="16"/>
      <c r="E33" s="30"/>
      <c r="F33" s="16"/>
      <c r="G33" s="16"/>
    </row>
  </sheetData>
  <sheetProtection formatCells="0" formatColumns="0" formatRows="0"/>
  <mergeCells count="1">
    <mergeCell ref="B2:G2"/>
  </mergeCells>
  <pageMargins left="0.25" right="0.25" top="0.75" bottom="0.75" header="0.3" footer="0.3"/>
  <pageSetup paperSize="9" fitToHeight="0" orientation="landscape"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C2184-2873-4835-8783-6FF05E5DDCD6}">
  <sheetPr codeName="Tabelle3"/>
  <dimension ref="B3:B7"/>
  <sheetViews>
    <sheetView workbookViewId="0">
      <selection activeCell="C9" sqref="C9"/>
    </sheetView>
  </sheetViews>
  <sheetFormatPr baseColWidth="10" defaultColWidth="11.42578125" defaultRowHeight="12" x14ac:dyDescent="0.2"/>
  <cols>
    <col min="2" max="2" width="17.5703125" customWidth="1"/>
  </cols>
  <sheetData>
    <row r="3" spans="2:2" x14ac:dyDescent="0.2">
      <c r="B3" t="s">
        <v>4</v>
      </c>
    </row>
    <row r="4" spans="2:2" x14ac:dyDescent="0.2">
      <c r="B4" t="s">
        <v>92</v>
      </c>
    </row>
    <row r="5" spans="2:2" x14ac:dyDescent="0.2">
      <c r="B5" t="s">
        <v>95</v>
      </c>
    </row>
    <row r="6" spans="2:2" x14ac:dyDescent="0.2">
      <c r="B6" t="s">
        <v>91</v>
      </c>
    </row>
    <row r="7" spans="2:2" x14ac:dyDescent="0.2">
      <c r="B7" t="s">
        <v>93</v>
      </c>
    </row>
  </sheetData>
  <pageMargins left="0.7" right="0.7" top="0.78740157499999996" bottom="0.78740157499999996"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8</vt:i4>
      </vt:variant>
    </vt:vector>
  </HeadingPairs>
  <TitlesOfParts>
    <vt:vector size="11" baseType="lpstr">
      <vt:lpstr>Price schedule</vt:lpstr>
      <vt:lpstr>List of key experts</vt:lpstr>
      <vt:lpstr>Listen</vt:lpstr>
      <vt:lpstr>'Price schedule'!Druckbereich</vt:lpstr>
      <vt:lpstr>'Price schedule'!Drucktitel</vt:lpstr>
      <vt:lpstr>Ersatzspalten</vt:lpstr>
      <vt:lpstr>Erstattungsart</vt:lpstr>
      <vt:lpstr>lSFK</vt:lpstr>
      <vt:lpstr>rZeilen</vt:lpstr>
      <vt:lpstr>VENr</vt:lpstr>
      <vt:lpstr>VEspalten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Preisblatt-en, 29.07.2020</dc:title>
  <dc:creator>Stephanie Scharpenack</dc:creator>
  <cp:lastModifiedBy>Dyckhoff, Markus GIZ</cp:lastModifiedBy>
  <cp:lastPrinted>2020-07-29T14:57:57Z</cp:lastPrinted>
  <dcterms:created xsi:type="dcterms:W3CDTF">2020-06-06T12:03:03Z</dcterms:created>
  <dcterms:modified xsi:type="dcterms:W3CDTF">2026-10-15T15:36:43Z</dcterms:modified>
</cp:coreProperties>
</file>