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michelle_girschikofsky_giz_de/Documents/Ausschreibungen, Verträge &amp; VE/01 laufende Vorgänge/10041412-IH Lüftungstechnik Eschborn/"/>
    </mc:Choice>
  </mc:AlternateContent>
  <xr:revisionPtr revIDLastSave="0" documentId="8_{FAEA812D-4DE7-4B06-96A9-ED718D92C1F2}" xr6:coauthVersionLast="47" xr6:coauthVersionMax="47" xr10:uidLastSave="{00000000-0000-0000-0000-000000000000}"/>
  <bookViews>
    <workbookView xWindow="-108" yWindow="-108" windowWidth="23256" windowHeight="12456" xr2:uid="{F97CF866-D58A-4653-845E-20564AA27995}"/>
  </bookViews>
  <sheets>
    <sheet name="Leistungsverzeichnis" sheetId="12" r:id="rId1"/>
  </sheets>
  <definedNames>
    <definedName name="_xlnm._FilterDatabase" localSheetId="0" hidden="1">Leistungsverzeichnis!$H$1:$H$137</definedName>
    <definedName name="_xlnm.Print_Area" localSheetId="0">Leistungsverzeichnis!$B$1:$M$134</definedName>
    <definedName name="_xlnm.Print_Titles" localSheetId="0">Leistungsverzeichnis!$8:$11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2" l="1"/>
  <c r="D17" i="12" s="1"/>
  <c r="D18" i="12" s="1"/>
  <c r="D19" i="12" s="1"/>
  <c r="D20" i="12" s="1"/>
  <c r="D21" i="12" s="1"/>
  <c r="D22" i="12" s="1"/>
  <c r="D23" i="12" s="1"/>
  <c r="D24" i="12" s="1"/>
  <c r="D25" i="12" s="1"/>
  <c r="D26" i="12" s="1"/>
  <c r="D27" i="12" s="1"/>
  <c r="D28" i="12" s="1"/>
  <c r="D29" i="12" s="1"/>
  <c r="D30" i="12" s="1"/>
  <c r="D31" i="12" s="1"/>
  <c r="D32" i="12" s="1"/>
  <c r="D33" i="12" s="1"/>
  <c r="D34" i="12" s="1"/>
  <c r="D35" i="12" s="1"/>
  <c r="D36" i="12" s="1"/>
  <c r="D37" i="12" s="1"/>
  <c r="D38" i="12" s="1"/>
  <c r="D39" i="12" s="1"/>
  <c r="D40" i="12" s="1"/>
  <c r="D41" i="12" s="1"/>
  <c r="D42" i="12" s="1"/>
  <c r="D43" i="12" s="1"/>
  <c r="D44" i="12" s="1"/>
  <c r="D45" i="12" s="1"/>
  <c r="D46" i="12" s="1"/>
  <c r="D47" i="12" s="1"/>
  <c r="D48" i="12" s="1"/>
  <c r="D49" i="12" s="1"/>
  <c r="D50" i="12" s="1"/>
  <c r="D51" i="12" s="1"/>
  <c r="D52" i="12" s="1"/>
  <c r="D53" i="12" s="1"/>
  <c r="D54" i="12" s="1"/>
  <c r="D55" i="12" s="1"/>
  <c r="D56" i="12" s="1"/>
  <c r="D57" i="12" s="1"/>
  <c r="M57" i="12"/>
  <c r="C57" i="12"/>
  <c r="O128" i="12"/>
  <c r="O129" i="12"/>
  <c r="M128" i="12"/>
  <c r="M129" i="12"/>
  <c r="M92" i="12"/>
  <c r="M108" i="12"/>
  <c r="M106" i="12"/>
  <c r="M107" i="12"/>
  <c r="D106" i="12"/>
  <c r="D107" i="12" s="1"/>
  <c r="D108" i="12" s="1"/>
  <c r="D109" i="12" s="1"/>
  <c r="D110" i="12" s="1"/>
  <c r="D111" i="12" s="1"/>
  <c r="D112" i="12" s="1"/>
  <c r="D113" i="12" s="1"/>
  <c r="D114" i="12" s="1"/>
  <c r="D115" i="12" s="1"/>
  <c r="D116" i="12" s="1"/>
  <c r="D117" i="12" s="1"/>
  <c r="D118" i="12" s="1"/>
  <c r="D119" i="12" s="1"/>
  <c r="D120" i="12" s="1"/>
  <c r="M97" i="12"/>
  <c r="D96" i="12"/>
  <c r="D97" i="12" s="1"/>
  <c r="D98" i="12" s="1"/>
  <c r="D99" i="12" s="1"/>
  <c r="D100" i="12" s="1"/>
  <c r="D101" i="12" s="1"/>
  <c r="D102" i="12" s="1"/>
  <c r="M61" i="12"/>
  <c r="M62" i="12"/>
  <c r="M63" i="12"/>
  <c r="M64" i="12"/>
  <c r="M65" i="12"/>
  <c r="M66" i="12"/>
  <c r="M67" i="12"/>
  <c r="M68" i="12"/>
  <c r="M69" i="12"/>
  <c r="M70" i="12"/>
  <c r="M71" i="12"/>
  <c r="M72" i="12"/>
  <c r="M73" i="12"/>
  <c r="M74" i="12"/>
  <c r="M75" i="12"/>
  <c r="M76" i="12"/>
  <c r="M77" i="12"/>
  <c r="M78" i="12"/>
  <c r="M79" i="12"/>
  <c r="M80" i="12"/>
  <c r="M81" i="12"/>
  <c r="M82" i="12"/>
  <c r="M83" i="12"/>
  <c r="M84" i="12"/>
  <c r="M85" i="12"/>
  <c r="M86" i="12"/>
  <c r="M87" i="12"/>
  <c r="M88" i="12"/>
  <c r="M89" i="12"/>
  <c r="M90" i="12"/>
  <c r="M91" i="12"/>
  <c r="M42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M20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M16" i="12"/>
  <c r="C16" i="12"/>
  <c r="M17" i="12"/>
  <c r="M18" i="12"/>
  <c r="M19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3" i="12"/>
  <c r="M44" i="12"/>
  <c r="M45" i="12"/>
  <c r="M46" i="12"/>
  <c r="M47" i="12"/>
  <c r="M48" i="12"/>
  <c r="M49" i="12"/>
  <c r="M50" i="12"/>
  <c r="M51" i="12"/>
  <c r="M52" i="12"/>
  <c r="M53" i="12"/>
  <c r="M54" i="12"/>
  <c r="M55" i="12"/>
  <c r="M56" i="12"/>
  <c r="M15" i="12"/>
  <c r="M109" i="12"/>
  <c r="M110" i="12"/>
  <c r="M111" i="12"/>
  <c r="M112" i="12"/>
  <c r="M113" i="12"/>
  <c r="M114" i="12"/>
  <c r="M115" i="12"/>
  <c r="M116" i="12"/>
  <c r="M117" i="12"/>
  <c r="M118" i="12"/>
  <c r="M119" i="12"/>
  <c r="M120" i="12"/>
  <c r="M105" i="12"/>
  <c r="M102" i="12"/>
  <c r="M96" i="12"/>
  <c r="M98" i="12"/>
  <c r="M99" i="12"/>
  <c r="M100" i="12"/>
  <c r="M101" i="12"/>
  <c r="M95" i="12"/>
  <c r="C15" i="12"/>
  <c r="B13" i="12"/>
  <c r="B58" i="12" s="1"/>
  <c r="B60" i="12" s="1"/>
  <c r="M123" i="12"/>
  <c r="M126" i="12"/>
  <c r="M127" i="12"/>
  <c r="M125" i="12"/>
  <c r="M124" i="12"/>
  <c r="M60" i="12"/>
  <c r="D123" i="12"/>
  <c r="D60" i="12"/>
  <c r="D61" i="12" s="1"/>
  <c r="D62" i="12" s="1"/>
  <c r="D63" i="12" s="1"/>
  <c r="D64" i="12" s="1"/>
  <c r="D65" i="12" s="1"/>
  <c r="D66" i="12" s="1"/>
  <c r="D67" i="12" s="1"/>
  <c r="D68" i="12" s="1"/>
  <c r="D69" i="12" s="1"/>
  <c r="D70" i="12" s="1"/>
  <c r="D71" i="12" s="1"/>
  <c r="D72" i="12" s="1"/>
  <c r="D73" i="12" s="1"/>
  <c r="D74" i="12" s="1"/>
  <c r="D75" i="12" s="1"/>
  <c r="D76" i="12" s="1"/>
  <c r="D77" i="12" s="1"/>
  <c r="D78" i="12" s="1"/>
  <c r="D79" i="12" s="1"/>
  <c r="D80" i="12" s="1"/>
  <c r="D81" i="12" s="1"/>
  <c r="D82" i="12" s="1"/>
  <c r="D83" i="12" s="1"/>
  <c r="D84" i="12" s="1"/>
  <c r="D85" i="12" s="1"/>
  <c r="D86" i="12" s="1"/>
  <c r="D87" i="12" s="1"/>
  <c r="D88" i="12" s="1"/>
  <c r="D89" i="12" s="1"/>
  <c r="D90" i="12" s="1"/>
  <c r="D91" i="12" s="1"/>
  <c r="D92" i="12" s="1"/>
  <c r="O133" i="12"/>
  <c r="O134" i="12"/>
  <c r="C58" i="12"/>
  <c r="C63" i="12" s="1"/>
  <c r="O127" i="12"/>
  <c r="O126" i="12"/>
  <c r="O125" i="12"/>
  <c r="O124" i="12"/>
  <c r="O123" i="12"/>
  <c r="O60" i="12"/>
  <c r="B57" i="12" l="1"/>
  <c r="C92" i="12"/>
  <c r="B92" i="12"/>
  <c r="B87" i="12"/>
  <c r="B71" i="12"/>
  <c r="C68" i="12"/>
  <c r="B83" i="12"/>
  <c r="C80" i="12"/>
  <c r="C66" i="12"/>
  <c r="C84" i="12"/>
  <c r="B79" i="12"/>
  <c r="B65" i="12"/>
  <c r="C76" i="12"/>
  <c r="C64" i="12"/>
  <c r="B91" i="12"/>
  <c r="B75" i="12"/>
  <c r="B63" i="12"/>
  <c r="C88" i="12"/>
  <c r="C72" i="12"/>
  <c r="C90" i="12"/>
  <c r="C86" i="12"/>
  <c r="C82" i="12"/>
  <c r="C78" i="12"/>
  <c r="C74" i="12"/>
  <c r="C70" i="12"/>
  <c r="C62" i="12"/>
  <c r="B90" i="12"/>
  <c r="B86" i="12"/>
  <c r="B82" i="12"/>
  <c r="B78" i="12"/>
  <c r="B74" i="12"/>
  <c r="B70" i="12"/>
  <c r="B62" i="12"/>
  <c r="C89" i="12"/>
  <c r="C85" i="12"/>
  <c r="C81" i="12"/>
  <c r="C77" i="12"/>
  <c r="C73" i="12"/>
  <c r="C69" i="12"/>
  <c r="C67" i="12"/>
  <c r="B89" i="12"/>
  <c r="B85" i="12"/>
  <c r="B81" i="12"/>
  <c r="B77" i="12"/>
  <c r="B73" i="12"/>
  <c r="B69" i="12"/>
  <c r="B67" i="12"/>
  <c r="B88" i="12"/>
  <c r="B84" i="12"/>
  <c r="B80" i="12"/>
  <c r="B76" i="12"/>
  <c r="B72" i="12"/>
  <c r="B68" i="12"/>
  <c r="B66" i="12"/>
  <c r="B64" i="12"/>
  <c r="C91" i="12"/>
  <c r="C87" i="12"/>
  <c r="C83" i="12"/>
  <c r="C79" i="12"/>
  <c r="C75" i="12"/>
  <c r="C71" i="12"/>
  <c r="C65" i="12"/>
  <c r="C61" i="12"/>
  <c r="B61" i="12"/>
  <c r="B49" i="12"/>
  <c r="B53" i="12"/>
  <c r="B45" i="12"/>
  <c r="B54" i="12"/>
  <c r="B50" i="12"/>
  <c r="B46" i="12"/>
  <c r="B17" i="12"/>
  <c r="B56" i="12"/>
  <c r="B52" i="12"/>
  <c r="B48" i="12"/>
  <c r="B44" i="12"/>
  <c r="B42" i="12"/>
  <c r="B55" i="12"/>
  <c r="B51" i="12"/>
  <c r="B103" i="12" s="1"/>
  <c r="B47" i="12"/>
  <c r="B93" i="12" s="1"/>
  <c r="B43" i="12"/>
  <c r="B23" i="12"/>
  <c r="B33" i="12"/>
  <c r="B26" i="12"/>
  <c r="B37" i="12"/>
  <c r="B29" i="12"/>
  <c r="B41" i="12"/>
  <c r="B40" i="12"/>
  <c r="B36" i="12"/>
  <c r="B32" i="12"/>
  <c r="B28" i="12"/>
  <c r="B25" i="12"/>
  <c r="B22" i="12"/>
  <c r="B20" i="12"/>
  <c r="B39" i="12"/>
  <c r="B35" i="12"/>
  <c r="B31" i="12"/>
  <c r="B27" i="12"/>
  <c r="B21" i="12"/>
  <c r="B19" i="12"/>
  <c r="B38" i="12"/>
  <c r="B34" i="12"/>
  <c r="B30" i="12"/>
  <c r="B24" i="12"/>
  <c r="B18" i="12"/>
  <c r="B16" i="12"/>
  <c r="C93" i="12"/>
  <c r="C60" i="12"/>
  <c r="B15" i="12"/>
  <c r="M130" i="12"/>
  <c r="D124" i="12"/>
  <c r="D125" i="12" s="1"/>
  <c r="D126" i="12" s="1"/>
  <c r="D127" i="12" s="1"/>
  <c r="D128" i="12" s="1"/>
  <c r="D129" i="12" s="1"/>
  <c r="B111" i="12" l="1"/>
  <c r="B115" i="12"/>
  <c r="B119" i="12"/>
  <c r="B106" i="12"/>
  <c r="B112" i="12"/>
  <c r="B116" i="12"/>
  <c r="B120" i="12"/>
  <c r="B107" i="12"/>
  <c r="B109" i="12"/>
  <c r="B113" i="12"/>
  <c r="B117" i="12"/>
  <c r="B108" i="12"/>
  <c r="B110" i="12"/>
  <c r="B114" i="12"/>
  <c r="B118" i="12"/>
  <c r="C100" i="12"/>
  <c r="C101" i="12"/>
  <c r="C97" i="12"/>
  <c r="C98" i="12"/>
  <c r="C102" i="12"/>
  <c r="C99" i="12"/>
  <c r="B97" i="12"/>
  <c r="B98" i="12"/>
  <c r="B102" i="12"/>
  <c r="B99" i="12"/>
  <c r="B100" i="12"/>
  <c r="B101" i="12"/>
  <c r="B96" i="12"/>
  <c r="B95" i="12"/>
  <c r="B105" i="12"/>
  <c r="C96" i="12"/>
  <c r="C103" i="12"/>
  <c r="C95" i="12"/>
  <c r="O15" i="12"/>
  <c r="O130" i="12"/>
  <c r="M131" i="12" l="1"/>
  <c r="M132" i="12" s="1"/>
  <c r="C106" i="12"/>
  <c r="C111" i="12"/>
  <c r="C115" i="12"/>
  <c r="C119" i="12"/>
  <c r="C112" i="12"/>
  <c r="C116" i="12"/>
  <c r="C120" i="12"/>
  <c r="C107" i="12"/>
  <c r="C109" i="12"/>
  <c r="C113" i="12"/>
  <c r="C117" i="12"/>
  <c r="C108" i="12"/>
  <c r="C110" i="12"/>
  <c r="C114" i="12"/>
  <c r="C118" i="12"/>
  <c r="C105" i="12"/>
  <c r="C121" i="12"/>
  <c r="C123" i="12" s="1"/>
  <c r="C124" i="12" s="1"/>
  <c r="C125" i="12" s="1"/>
  <c r="C126" i="12" s="1"/>
  <c r="C127" i="12" s="1"/>
  <c r="C128" i="12" s="1"/>
  <c r="C129" i="12" s="1"/>
  <c r="B121" i="12"/>
  <c r="B123" i="12" s="1"/>
  <c r="B124" i="12" l="1"/>
  <c r="B125" i="12" s="1"/>
  <c r="B126" i="12" s="1"/>
  <c r="B127" i="12" s="1"/>
  <c r="B128" i="12" s="1"/>
  <c r="B129" i="12" s="1"/>
  <c r="M133" i="12"/>
  <c r="M134" i="12" l="1"/>
</calcChain>
</file>

<file path=xl/sharedStrings.xml><?xml version="1.0" encoding="utf-8"?>
<sst xmlns="http://schemas.openxmlformats.org/spreadsheetml/2006/main" count="609" uniqueCount="233">
  <si>
    <t xml:space="preserve">Deutsche Gesellschaft für Internationale Zusammenarbeit (GIZ) GmbH </t>
  </si>
  <si>
    <t>Dag-Hammarskjöld-Weg 1–5</t>
  </si>
  <si>
    <t>D-65760 Eschborn</t>
  </si>
  <si>
    <t xml:space="preserve">Vergabenummer: </t>
  </si>
  <si>
    <t>Leistungsverzeichnis Instandhaltung</t>
  </si>
  <si>
    <t>Bitte füllen Sie die grün hinterlegten Felder aus.</t>
  </si>
  <si>
    <r>
      <rPr>
        <b/>
        <sz val="16"/>
        <color theme="1"/>
        <rFont val="Arial"/>
        <family val="2"/>
      </rPr>
      <t>Bezeichnung Bieter</t>
    </r>
    <r>
      <rPr>
        <sz val="16"/>
        <color theme="1"/>
        <rFont val="Arial"/>
        <family val="2"/>
      </rPr>
      <t xml:space="preserve"> </t>
    </r>
  </si>
  <si>
    <t>Eschborn</t>
  </si>
  <si>
    <t>Vertragsnummer</t>
  </si>
  <si>
    <t>Haus 1</t>
  </si>
  <si>
    <t>OZ</t>
  </si>
  <si>
    <t>Anzahl</t>
  </si>
  <si>
    <t>Wartungen /
Vertragslaufzeit</t>
  </si>
  <si>
    <t>Einheit</t>
  </si>
  <si>
    <t>Position</t>
  </si>
  <si>
    <t xml:space="preserve">Beschreibung </t>
  </si>
  <si>
    <t>Wartungsntervall</t>
  </si>
  <si>
    <t>Typ</t>
  </si>
  <si>
    <t>EP</t>
  </si>
  <si>
    <t>GP</t>
  </si>
  <si>
    <t>Z.-Wertung</t>
  </si>
  <si>
    <t>LE</t>
  </si>
  <si>
    <t>Anlage 1: L01a RLT West</t>
  </si>
  <si>
    <t>jährlich</t>
  </si>
  <si>
    <t>Leistung</t>
  </si>
  <si>
    <t>Filtertausch</t>
  </si>
  <si>
    <t>Filtertausch an Anlage L01a RLT West
Pos.: 1.1.1.
Im Frühjahr und im Herbst</t>
  </si>
  <si>
    <t>halbjährlich</t>
  </si>
  <si>
    <t>Anlage KVS - WRG Anlage RLT- West</t>
  </si>
  <si>
    <t xml:space="preserve">Barcode 325606         
Haus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Etage : 10 OG
Anlagentyp : Wärmerückgewinnung Lüftungsanlage  
Hersteller Fläkt Woods 
Typ: Econet ECONET ® Wärme- und Kälteübertragungsgeräte RTYZ -73-53-040-3-50-5-2-2-1-1
Bestehend aus Pumpe , FU, Fühlern und Ventilen 
jährliche Wartung
Verfügbarkeitsklasse B                     </t>
  </si>
  <si>
    <t xml:space="preserve"> Anlage RLT- West - Dampfbefeuchter </t>
  </si>
  <si>
    <t>Barcode 325609
Haus 1
Etage 10 OG
Hersteller: Vapac
Typ: LE18PD  
Wartung durch Zert. Kundendienst oder Werkskundendienst
incl.  2x Dampfzylinder
Verfügbarkeitsklasse B</t>
  </si>
  <si>
    <t>Anlage 1: L01b RLT OST</t>
  </si>
  <si>
    <t>Filtertausch an Anlage L01b RLT Ost
Pos.: 1.1.7
Im Frühjahr und im Herbst</t>
  </si>
  <si>
    <t>Anlage KVS - WRG Anlage RLT- OST</t>
  </si>
  <si>
    <t xml:space="preserve">Barcode 325604          
Haus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Etage : 10 OG 
Anlagentyp : Wärmerückgewinnung Lüftungsanlage
Hersteller Fläkt Woods 
Typ: Econet ECONET ® Wärme- und Kälteübertragungsgeräte RTYZ -73-53-040-3-50-5-2-2-1-1 
Bestehend aus Pumpe , FU, Fühlern und Ventilen
jährliche Wartung        
Verfügbarkeitsklasse B          </t>
  </si>
  <si>
    <t>Dampfbefeuchter RLT Ost</t>
  </si>
  <si>
    <t>Barcode 325605  
Haus 1
Etage 10 OG 
Dampfbefeuchter 
Hersteller: Vapac 
Typ: LE18PD
Wartung durch Zert. Kundendienst oder Werkskundendienst  incl.2x Dampfzylinder
Verfügbarkeitsklasse B</t>
  </si>
  <si>
    <t xml:space="preserve">Lüftungsanlage  West und Ost Volumenstromregler </t>
  </si>
  <si>
    <t>Haus 1    
Etage: U2 - 9 OG  
Volumenstromregler motorisch 
Hersteller:: LTG
Typ: LM24 A 32D  
auf Funtion prüfen,  Luftmengenmessung .,
eingebaut in Zwischendecke in alle Etagen Einbauweise teilweise über 3m ,
( Ansteuerung durch Haustechnik) und Luftmengenmessung mit Protokoll an jedem Regler 
Verfügbarkeitsklasse B</t>
  </si>
  <si>
    <t>einmalig</t>
  </si>
  <si>
    <t>Anlage 2: Abluft Küche</t>
  </si>
  <si>
    <t>Anlage 3: Abluft Spülküche</t>
  </si>
  <si>
    <t>Barcode: 136822
Haus 1
Etage: 10.OG
Versorgungsbereich: Küche
Anlagentyp: Abluft
Volumenstrom [m³/h]: 3300
Kanallänge: 50m                  
Hersteller: FläktWoods    
Typ: EUBA -20
Baujahr: 2006
Verfügbarkeitsklasse: B</t>
  </si>
  <si>
    <t>Anlage 4: Abluft FrontCooking</t>
  </si>
  <si>
    <t>Barcode: 136820
Haus 1
Etage: 10.OG
Versorgungsbereich: Küche
Anlagentyp: Abluft
Volumenstrom [m³/h]: 3500
Fetthaltige Abluft
Kanallänge: 50m                      
Hersteller: FläktWoods     
Typ: EUBA -20
Baujahr: 2006
Verfügbarkeitsklasse: B</t>
  </si>
  <si>
    <t>Anlage 5: Abluft Urinseparation</t>
  </si>
  <si>
    <t>Barcode: 329159
Haus 1
Etage: 10.OG
Baujahr 2006 
Anlagentyp: Kanalventilator
Volumenstrom [m³/h]: 1000        
Hersteller: Helios 
Typ: KD 285/4/60/30
Baujahr: 2006
Verfügbarkeitsklasse: B</t>
  </si>
  <si>
    <t>Anlage 6: Abluft Fettabscheider</t>
  </si>
  <si>
    <t>Barcode: 329155
Haus 1
Etage: 10.OG
Anlagentyp: Kanalventilator
Volumenstrom [m³/h]: 1300            
Hersteller: Helios   
Typ: SKLD 450/4/70/40
Baujahr: 2006
Verfügbarkeitsklasse: B</t>
  </si>
  <si>
    <t xml:space="preserve">Anlage 7: Abluft Lüftungszentrale </t>
  </si>
  <si>
    <t>Barcode: 329158
Haus 1
Etage: 10.OG
Baujahr 2006 
Anlagentyp: Kanalventilator
Volumenstrom [m³/h]: 800/4000          
Hersteller: Helios          
Typ: KSOD 500/4/80/50A
Baujahr: 2006
Verfügbarkeitsklasse: B</t>
  </si>
  <si>
    <t xml:space="preserve">Anlage 8: Belüftung Aufzug Maschinenraum West </t>
  </si>
  <si>
    <t xml:space="preserve">Barcode: 329160                                                                                                             
Haus 1
Etage: 10.OG
Versorgungsbereich: Auzugmaschinenraum
Anlagentyp: Abluft
Volumenstrom [m³/h]: 2000  
Hersteller: FläktWoods   
Typ: VEKA-3
Baujahr: 2006
Verfügbarkeitsklasse: B
Prüfpflichtig: ja             </t>
  </si>
  <si>
    <t xml:space="preserve">Anlage 11: Belüftung Aufzug Maschinenraum Ost </t>
  </si>
  <si>
    <t xml:space="preserve">Bacode : 329157                                                    
Haus 1   
Etage: 10.OG
Versorgungsbereich: Auzugmaschinenraum
Anlagentyp: Abluft
Volumenstrom [m³/h]: 2000  
Hersteller: FläktWoods    
Typ: VEKA-3
Baujahr: 2006
Verfügbarkeitsklasse: B
Prüfpflichtig: ja                      </t>
  </si>
  <si>
    <t>Anlage 9: Entrauchung Aufzug Maschinenraum Mitte</t>
  </si>
  <si>
    <t xml:space="preserve">Barcode:329165                      
Haus 1
Etage: 10.OG
Versorgungsbereich: Auzugmaschinenraum
Anlagentyp: Entrauchung
Volumenstrom [m³/h]: 2500      
Hersteller: Gebhardt    
Typ: RDA 32-3545-4E
Baujahr: 2006
Verfügbarkeitsklasse: B
Prüfpflichtig: ja          </t>
  </si>
  <si>
    <t xml:space="preserve">Anlage 10: Entrauchung Aufzug Maschinenraum Mitte </t>
  </si>
  <si>
    <t xml:space="preserve">Barcode : 329164                                                      
Haus 1    
Etage: 10.OG
Versorgungsbereich: Auzugmaschinenraum
Anlagentyp: Entrauchung
Volumenstrom [m³/h]: 2500 
Hersteller: Gebhardt     
Typ: RDA 32-3545-4E
Baujahr: 2006
Verfügbarkeitsklasse: B
Prüfpflichtig: ja                               </t>
  </si>
  <si>
    <t>Anlage 13: Druckbelüftung Aufzugsschacht West</t>
  </si>
  <si>
    <t xml:space="preserve">Anlage 14: Druckbelüftung Aufzugsschacht Mitte </t>
  </si>
  <si>
    <t xml:space="preserve">Anlage 15: Druckbelüftung Aufzugsschacht Mitte </t>
  </si>
  <si>
    <t xml:space="preserve">Anlage 16: Druckbelüftung  Aufzugsschacht Ost </t>
  </si>
  <si>
    <t>Anlage 17b/17c: Belüftung Garage 2.UG</t>
  </si>
  <si>
    <t xml:space="preserve">Anlage 17c: Belüftung Garage 2. UG </t>
  </si>
  <si>
    <t>Anlage 17d: Belüftung Garage 1.UG</t>
  </si>
  <si>
    <t>Anlage 18: RLT Archiv</t>
  </si>
  <si>
    <t>Barcode: 325652
Haus 1
Etage: 10.OG
Anlagenschema 4
Baujahr 2006 
Versorgungsbereich: Archive
Anlagentyp: Abluft
Volumenstrom [m³/h]: 3810
Bestehend aus:
2x Ventilatoren
1x Heizregister
1x Kühlregister
2x Filter F7/F9  
Hersteller: FläktWoods   
Typ: EUBA -20
Baujahr: 2006
Verfügbarkeitsklasse: B</t>
  </si>
  <si>
    <t>Filtertausch an Anlage 18 RLT Archiv
Pos.: 1.1.33
Im Frühjahr und im Herbst</t>
  </si>
  <si>
    <t>Anlage 19: Abluft Technik</t>
  </si>
  <si>
    <t>Barcode: 325651
Haus 1
Etage: 10.OG
Anlagenschema 4
Baujahr 2006 
Anlagentyp: Kanalventilator
Volumenstrom [m³/h]: 2900      
Hersteller: Helios   
Typ: 355/4/70/40
Baujahr: 2006
Verfügbarkeitsklasse: B</t>
  </si>
  <si>
    <t>Anlage 21: Abluft Niederspannungshauptverteilung (NSHV)</t>
  </si>
  <si>
    <t>Barcode: 325651
Haus 1
Etage: 1.UG
Versorgungsbereich: Kanalventilator
Anlagentyp: Abluft
Volumenstrom [m³/h]: 460     
Hersteller: Helios 
Typ: RRK 250
Baujahr: 2006
Verfügbarkeitsklasse: B</t>
  </si>
  <si>
    <t>Anlage 22: Abluft Kleinkälteraum</t>
  </si>
  <si>
    <t>Barcode: 326001
Haus 1
Etage: 2.UG
Versorgungsbereich: Kleinkälteraum
Anlagentyp: Abluft
Volumenstrom [m³/h]: 800       
Hersteller: Helios 
Typ: KD 225/4/50/25
Baujahr: 2006
Verfügbarkeitsklasse: B</t>
  </si>
  <si>
    <t>Anlage 23: Abluft Getränkecontainer</t>
  </si>
  <si>
    <t>Barcode: 326004
Haus 1
Etage: 2.UG
Versorgungsbereich: Getränkecontainer
Anlagentyp: Abluft
Volumenstrom [m³/h]: 200      
Hersteller: Helios
Typ: KD 200/4/40/20
Baujahr: 2006
Verfügbarkeitsklasse: B</t>
  </si>
  <si>
    <t>Anlage 27/28: Druckbelüftung Treppenhaus Ost</t>
  </si>
  <si>
    <t xml:space="preserve">Anlage 28: Druckbelüftung Treppenhaus West </t>
  </si>
  <si>
    <t>Induktionsgeräte 6. OG</t>
  </si>
  <si>
    <t xml:space="preserve">Brandschutzklappen, - tellerventile-, -elemente </t>
  </si>
  <si>
    <t>Brandschutzklappen, Treppenhaus</t>
  </si>
  <si>
    <t>Entrauchungsklappen</t>
  </si>
  <si>
    <t>CO-Warnanlage 2. UG Garagenabluft</t>
  </si>
  <si>
    <t>Anlage 30: Lüftungsanlage USV - Raum 1UG</t>
  </si>
  <si>
    <t>Anlagen ID : 343109      
Anlagenbezeichnung : Lüftung USV Raum Haus 1 UG    
Anlagentyp : ERM 18 Ex e     
Geschoss- ID: ED1U1          
Hersteller . Maico 310 m³/h
Baujahr 2022
Verfügbarkeitsklasse A</t>
  </si>
  <si>
    <t>CO-Warnanlage 1.UG Garagenabluft</t>
  </si>
  <si>
    <t>Anlage 17: Abluft/ Entrauchung Tiefgarage</t>
  </si>
  <si>
    <t>Haus 2</t>
  </si>
  <si>
    <t>Intervall</t>
  </si>
  <si>
    <t>Anlage 1: RLT Bauteil B</t>
  </si>
  <si>
    <t>Filtertausch an Anlage 1  Bauteil B
Pos.: 1.2.1
Im Frühjahr und im Herbst</t>
  </si>
  <si>
    <t>zu Anlage 1: UV- Wasserentkeimung</t>
  </si>
  <si>
    <t>Anlage 2: RLT Bauteil C</t>
  </si>
  <si>
    <t>Filtertausch an Anlage 2  Bauteil C
Pos.: 1.2.7
Im Frühjahr und im Herbst</t>
  </si>
  <si>
    <t>zu Anlage 2: UV- Wasserentkeimung</t>
  </si>
  <si>
    <t>Anlage 3: RLT Bauteil A</t>
  </si>
  <si>
    <t>Barcode: 136805
Haus 2
Etage: Dach 
Volumenstrom [m³/h]: 6.800
Versorgungsbereich: Büro / Flure  
Bestehend aus: 
2x Ventilator
1x Kühlregister
1x Heizregister
1x WGR (Rotation)
3x Filter F5/F7
Hersteller: Wolf Geisenfeld
Baujahr: 2006
Adiabatische Kühlung im Umlaufbetrieb
Verfügbarkeitsklasse: B</t>
  </si>
  <si>
    <t>Filtertausch an Anlage L01b RLT Ost
Pos.: 1.2.12
Im Frühjahr und im Herbst</t>
  </si>
  <si>
    <t>zu Anlage 3: UV- Wasserentkeimung</t>
  </si>
  <si>
    <t xml:space="preserve">Zuluft Entrauchung Treppenhaus Mitte </t>
  </si>
  <si>
    <t>Abluft WC Bauteil A</t>
  </si>
  <si>
    <t>Abluft Teeküche Bauteil A</t>
  </si>
  <si>
    <t>Lüftung USV - Raum Erdgeschoss</t>
  </si>
  <si>
    <t>Anlagen ID : 343324                                                         
Anlagen bezeichnung : Lüftung USV Raum Haus 1 UG     
Anlagentyp : ERM 18 Ex e    
Geschoss- ID: ED1U1    
Hersteller . Maico 310 m³/h  
Baujahr 2022
Verfügbarkeitsklasse B</t>
  </si>
  <si>
    <t>Abluft WC Bauteil B</t>
  </si>
  <si>
    <t>Abluft Aufzugsmaschinenraum Bauteil A</t>
  </si>
  <si>
    <t>Abluft WC Bauteil C</t>
  </si>
  <si>
    <t>Abluft WC EG Bauteil B</t>
  </si>
  <si>
    <t>Zuluft Garage</t>
  </si>
  <si>
    <t>Abluft Aufzugsmaschinenraum Bauteil B</t>
  </si>
  <si>
    <t>Abluft Aufzugsmaschinenraum Bauteil C</t>
  </si>
  <si>
    <t>CO2-Warnanlage 1.UG Garagen Zu- und Abluft</t>
  </si>
  <si>
    <t>Haus 4</t>
  </si>
  <si>
    <t>Anlage 1: Druckbelüftung Treppenhaus</t>
  </si>
  <si>
    <t>Anlage 12: Kompaktlüftungsgerät 2.UG</t>
  </si>
  <si>
    <t>Barcode: 329088
Haus 4
Etage: 2.UG
Anlagentyp: RLT
Volumenstrom [m³/h]: 3.500
Versorgungsbereich:-
Bestehend aus: 
2x Ventilator
1x Kühlregister
1x Heizregister
1x WGR (Rotation)
2x Filter
Hersteller: Exhausto VEX150
Baujahr 2014
Verfügbarkeitsklasse: B</t>
  </si>
  <si>
    <t>Filtertausch an Anlage 12 Kompaktlüftungsgerät 2.UG
Pos.: 1.3.2
Im Frühjahr und im Herbst</t>
  </si>
  <si>
    <t xml:space="preserve">Anlage 11: Garagenabluftgerät    </t>
  </si>
  <si>
    <t xml:space="preserve">Barcode: 329085
Haus 4
Etage: 1.UG - Tiefgarage bei Kältemaschine 
Anlagentyp: Abluft
Volumenstrom [m³/h]: 4.200
Versorgungsbereich:-
Bestehend aus: 
2x Axialventilator
Hersteller: Trox                                       
Typ: ZAXN 6/56/315 M-D
Baujahr 2014
Verfügbarkeitsklasse: A
Prüfpflichtig: Ja            </t>
  </si>
  <si>
    <t>Anlage 15/16: WC Abluft - Ost / West</t>
  </si>
  <si>
    <t>Barcode:342583 Anlage Ost, 
Barcode: 342584 Anlage West
Haus 4
Etage: Dach
Anlagentyp: Abluft - WC
Volumenstrom [m³/h]: 1000
Versorgungsbereich:-
Bestehend aus: 
1x Axialventilator
Hersteller: Helios                                       
Typ: VDW 315/4
Baujahr 2014
Verfügbarkeitsklasse: B</t>
  </si>
  <si>
    <t>Brandschutzklappen</t>
  </si>
  <si>
    <t>Entrauchung U 2</t>
  </si>
  <si>
    <t xml:space="preserve">CO2- Warnanlage </t>
  </si>
  <si>
    <t>Haus 5</t>
  </si>
  <si>
    <t>Anlage 1+2: RLT Büro</t>
  </si>
  <si>
    <t>Barcode:  329059
Haus 5
Etage: UG
Anlagentyp: Teilklima
Volumenstrom [m³/h]: 21.000
Versorgungsbereich: Büro 
Bestehend aus: 
2x Ventilator
1x Kühlregister
1x Heizregister
1x WRG
1x Filter F7/F9 
Hersteller: Robatherm 
Typ RL 12/24
Baujahr 2014  
Verfügbarkeitsklasse: B</t>
  </si>
  <si>
    <t>Filtertausch an Anlage 1+2 Büro
Pos.: 1.4.1
Im Frühjahr und im Herbst</t>
  </si>
  <si>
    <t>Anlage 3: RLT Cafetreria</t>
  </si>
  <si>
    <t>Barcode: 329072
Haus 5
Etage: Dach
Anlagentyp: Teilklima
Volumenstrom [m³/h]: 5.000
Versorgungsbereich: Büro / Flure  
Bestehend aus: 
2x Ventilator
1x Kühlregister
1x Heizregister
1x WRG
1x Filter F7/F9 
Hersteller: Robatherm
Typ RM 09/18.3
Baujahr 2014  
Verfügbarkeitsklasse: B</t>
  </si>
  <si>
    <t>Filtertausch an Anlage 3 Cafeteria
Pos.: 1.4.5
Im Frühjahr und im Herbst</t>
  </si>
  <si>
    <t>Anlage 4: Abluft/ Entrauchung Tiefgarage</t>
  </si>
  <si>
    <t xml:space="preserve">Barcode: 309072
Haus 5
Etage: 1.UG 
Versorgungsbereich: Tiefgarage
Anlagentyp: Abluft
Volumenstrom [m³/h]: 
34.000 / 68.000
Brandgasventilatoren:
Typ BDVD 315/4 / Typ BDVD 500/4
Fabrikat Helios
Ventilatorkonvektor:
Typ VKE-2 /1100
Fabrikat LTG
Jet- Ventilatoren
Typ AUT-380 F300
Fabrikat Novenco
Baujahr: 2014
Verfügbarkeitsklasse: A
Prüfpflichtig: Ja                        </t>
  </si>
  <si>
    <t xml:space="preserve">Anlage 6: Entrauchung Technikzentralen      </t>
  </si>
  <si>
    <t xml:space="preserve">Barcode:329225
Haus 5
Etage: Dach
Versorgungsbereich: Technik
Anlagentyp: Abluft
Volumenstrom [m³/h]: 12000
Entrauchungsventilatoren:
Typ RDM 56/57
Fabrikat Nicotra Gebhardt
Baujahr: 2014
Verfügbarkeitsklasse: B
Prüfpflichtig: Ja                           </t>
  </si>
  <si>
    <t>Anlage 7: Entrauchung Fahrradkeller</t>
  </si>
  <si>
    <t>Anlage Fettabscheiderraum</t>
  </si>
  <si>
    <r>
      <rPr>
        <sz val="11"/>
        <color theme="1"/>
        <rFont val="Arial"/>
        <family val="2"/>
      </rPr>
      <t xml:space="preserve">Barcode 342585  
</t>
    </r>
    <r>
      <rPr>
        <sz val="11"/>
        <rFont val="Arial"/>
        <family val="2"/>
      </rPr>
      <t xml:space="preserve">Raum: ED 5U106HK
Hersteller: Helios Rohrventilator 
Typ: RRK 160 </t>
    </r>
  </si>
  <si>
    <t>Anlage 7/8: Druckbelüftung Treppenhaus 1/2</t>
  </si>
  <si>
    <t xml:space="preserve">Anlage 8: WC Abluft Cafeteria </t>
  </si>
  <si>
    <t>Barcode: 329081
Haus 5
Etage: Dach
Anlagentyp: Abluft
Volumenstrom [m³/h]: 380
Versorgungsbereich:-
Bestehend aus: 
1x Axialventilator
Hersteller: Robatherm                          
Typ: RM 09/18.3
Baujahr 2014
Verfügbarkeitsklasse: B</t>
  </si>
  <si>
    <t>Anlage 9/10: Ablüfter</t>
  </si>
  <si>
    <t>Barcode: 343352- 343351
Haus 5
Etage: Dach
Anlagentyp: Abluft
Dachventilatoren:
Typ VDW 180/2
Fabrikat Helios
Rohrventilatoren:
Typ RRK 160
Fabrikat Helios
Verfügbarkeitsklasse: B</t>
  </si>
  <si>
    <t>Barcode: -
Haus 5
Anzahl: 115 Stk.
Etage: gesamtes Haus 5
Beschreibung: Brandschutzklappe inkl. aller Komponenten
Auslösung: mit Schmelzlot
Fabrikat: Wildeboer
Typ: Typ FK92, Typ FR92, JR, BV90
Baujahr: 2014
Verfügbarkeitsklasse: A</t>
  </si>
  <si>
    <t xml:space="preserve">Barcode: -
Haus 5
Anzahl: 5Stk.
Etage: gesamtes Haus 5
Beschreibung: Brandschutzklappe inkl. aller Komponenten
Auslösung: mit Schmelzlot
Fabrikat: Wildeboer
Typ: Typ EK90
Baujahr: 2014
Verfügbarkeitsklasse: A
Prüfpflichtig: Ja                           </t>
  </si>
  <si>
    <t>Entrauchungslamellenklappe</t>
  </si>
  <si>
    <t>Barcode: -
Haus 5
Anzahl: 1Stk.
Etage: gesamtes Haus 5
Beschreibung: Entrauchungslamellenklappe inkl. aller Komponenten
Fabrikat: Strulik
Typ RKIV-90
Baujahr: 2014
Verfügbarkeitsklasse: A</t>
  </si>
  <si>
    <t>CO-Warnanlage Tiefgarage</t>
  </si>
  <si>
    <t xml:space="preserve">Barcode: 325617
Haus 5
Etage: 1.UG 
Versorgungsbereich: Tiefgarage
Anlagentyp: Abluft
Co- Warnanlage
Typ MCS 2000-8
Fabrikat MCS GmbH
Gasmessfühler
Typ GMS CO EC
Fabrikat MCS GmbH
Baujahr: 2014
Verfügbarkeitsklasse: A
Prüfpflichtig: Ja                           </t>
  </si>
  <si>
    <t>CO2-Warnanlage 1.UG Technikzentrale</t>
  </si>
  <si>
    <t xml:space="preserve">Anlagen-ID: HT-002128
Anlagenbez.: CO2-Warnanlage
Anlagentyp: MCS 2000-4D
Geschoss-ID: ED5U1
Messfühler: 3x
Transparente: 2x
Sirenen: 1x
Baujahr: 2014
Hersteller: MCS GmbH
Bemerkung: Entrauchung Technikzentrale                                                                               
Verfügbarkeitsklasse: A
Prüfpflichtig: Ja                            </t>
  </si>
  <si>
    <t>Übergeordnete Leistungsbestandteile</t>
  </si>
  <si>
    <t>Std.</t>
  </si>
  <si>
    <t>Stunden Facharbeiter:in</t>
  </si>
  <si>
    <t xml:space="preserve">Stundenlohn Regelarbeitszeit 
Mo.  -  Fr. 07:00 - 20:00 Uhr </t>
  </si>
  <si>
    <t>Bedarf</t>
  </si>
  <si>
    <t>optional</t>
  </si>
  <si>
    <t>Stunden mit Zuschlag für Nachtarbeit</t>
  </si>
  <si>
    <t>Stundenlohn Regelarbeitszeit + Zulage auf Stundelohn für die Zeit von 20:00 bis 07:00 Uhr</t>
  </si>
  <si>
    <t>Stunden mit Zuschlag für Arbeit am  Samstag</t>
  </si>
  <si>
    <t>Stundenlohn Regelarbeitszeit + Zulage auf Stundelohn für Samstage</t>
  </si>
  <si>
    <t>Stunden mit Zuschlag für Arbeiten an  Sonn- und Feiertagen</t>
  </si>
  <si>
    <t>Stundenlohn Regelarbeitszeit + Zulage auf Stundelohn für Sonn- und Feiertage</t>
  </si>
  <si>
    <t>Stck.</t>
  </si>
  <si>
    <t xml:space="preserve">Fahrten zum Leistungsort
</t>
  </si>
  <si>
    <t>Störungsbehebung</t>
  </si>
  <si>
    <t>Anlagen Prägeschilder</t>
  </si>
  <si>
    <t>Anlagen Prägeschild selbstklebend
Witterungsbeständig
vierzeilig weisser Hintergrund mit schwarzer Schrift 
Schriftgröße 0,8cm
Schildgröße (BxH): 20cm x 15cm</t>
  </si>
  <si>
    <t>Brandschutzklappen Prägeschilder</t>
  </si>
  <si>
    <t>Brandschutzklappen Prägeschild selbstklebend
zweizeilig Roter Hintergrund mit weiser Schrift 
Schriftgröße 0,5cm
Schildgröße (BxH): 6cm x 2cm</t>
  </si>
  <si>
    <t>Barcode: 136823
Haus 1
Etage: 10.OG
Versorgungsbereich: Küche
Anlagentyp: Abluft
Volumenstrom [m³/h]: 14600
Fetthaltige Abluft
Kanallänge: 50m    
Hersteller: FläktWoods 
Typ: EUBA -40
Baujahr: 2006
Verfügbarkeitsklasse: B</t>
  </si>
  <si>
    <t>Barcode: 325607
Haus 1
Etage: 10.OG
Anlagentyp: Teilklima Zuluft
Volumenstrom [m³/h]: 43.000
Versorgungsbereich: Büro / Flure 
Bestehend aus:
1x Ventilator
1x Kühlregister
1x Heizregister
1x Filter                                                          
Hersteller:FläktWoods                           
Typ: EUBA -53/60
Baujahr 2006 
Anlagentyp: Abluft
Volumenstrom [m³/h]: 30.000
Bestehend aus:
1x Ventilator
1x Filter
Verfügbarkeitsklasse: B</t>
  </si>
  <si>
    <t xml:space="preserve">Barcode :329161
Haus 1
Etage: 10.OG
Versorgungsbereich: Auzugsschacht
Anlagentyp: Abluft
Volumenstrom [m³/h]: 5000       
Hersteller: Helios    
Typ: KSOD 500/4/80/50B
Baujahr: 2006
Verfügbarkeitsklasse: A
Prüfpflichtig: ja   </t>
  </si>
  <si>
    <t xml:space="preserve">Barcode :  329166                                            
Haus 1
Etage: 10.OG
Versorgungsbereich: Auzugsschacht
Anlagentyp: Abluft
Volumenstrom [m³/h]: 5000        
Hersteller: Helios   
Typ: KSOD 500/4/80/50B
Baujahr: 2006
Verfügbarkeitsklasse: A
Prüfpflichtig: ja                       </t>
  </si>
  <si>
    <t xml:space="preserve">Barcode: 329156                                              
Haus 1
Etage: 10.OG
Versorgungsbereich: Auzugsschacht
Anlagentyp: Abluft
Volumenstrom [m³/h]: 5000         
Hersteller: Helios 
Typ: KSOD 500/4/80/50B
Baujahr: 2006
Verfügbarkeitsklasse: A
Prüfpflichtig: ja                   </t>
  </si>
  <si>
    <t xml:space="preserve">Barcode: 329178
Haus 1
Etage: 2.UG
Versorgungsbereich: TRH
Anlagentyp: Druckbelüftung
Volumenstrom [m³/h]: 15.000        
Hersteller: Eichelberger
Typ: RDV 630/50/4/3
Baujahr: 2006
Verfügbarkeitsklasse: A
Prüfpflichtig: ja                                </t>
  </si>
  <si>
    <t xml:space="preserve">Barcode 329179                
Haus 1 
Etage 2.UG                                             
Versorgungsbereich: TRH
Anlagentyp: Druckbelüftung
Volumenstrom [m³/h]: 15.000        
Hersteller: Eichelberger   
Typ: RDV 630/50/4/3
Baujahr: 2006
Verfügbarkeitsklasse: A
Prüfpflichtig: ja                                             </t>
  </si>
  <si>
    <t xml:space="preserve">Barcode: 311315 
Haus 1 
Etage: 1.UG 
Versorgungsbereich: Tiefgarage 
Anlagentyp: Abluft Volumenstrom [m³/h]: 34.000 / 68.000 
Hersteller: TLT 
Typ: BVAXN 12/56/900 M-D F300 
Baujahr: 2006 
Verfügbarkeitsklasse: A
Prüfpflichtig: ja </t>
  </si>
  <si>
    <r>
      <t>Barcode: 136802
Haus 2
Etage: Dach 
Anlagentyp: 
Volumenstrom [m³/h]: 57.200
Versorgungsbereich: Büro / Flure  
Bestehend aus: 
2x Ventilator
1x Kühlregister
1x Heizregister
1x WGR (Rotation - Akkublock)
3x Filter F7/F9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Hersteller: Wolf Geisenfeld
Baujahr: 2006
Adiabatische Kühlung im Umlaufbetrieb
Verfügbarkeitsklasse: B</t>
    </r>
  </si>
  <si>
    <r>
      <t>Barcode: 136816
Haus 2
Etage: Dach 
Volumenstrom [m³/h]: 17.700
Versorgungsbereich: Büro / Flure  
Bestehend aus: 
2x Ventilator
1x Kühlregister
1x Heizregister
1x WGR (Rotation)
3x Filter F5/F7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Hersteller: Wolf Geisenfeld
Baujahr: 2006
Adiabatische Kühlung im Umlaufbetrieb
Verfügbarkeitsklasse: B</t>
    </r>
  </si>
  <si>
    <t>Barcode: 329086
Haus 4
Etage: 2.UG
Anlagentyp: Druckbelüftung
Volumenstrom [m³/h]: 22.000
Versorgungsbereich: TRH 
Bestehend aus: 
2x Ventilator
Hersteller: Kotec
Baujahr 2014
Verfügbarkeitsklasse: A
Prüfpflichtig: Ja 
Die Wartung ist durch die Errichter Firma durchzuführen</t>
  </si>
  <si>
    <t>Barcode 324522    
Haus 4 
Entrauchung  U2 
Anzahl 1   
Fabrikat Trox 
Typ.BWAXN 12 /56/500 
Baujahr 2014    
Verfügbarkeitsklasse: A 
Anlage muss mit Techniker der Brandmeldefirma  auf Funktion geprüft werden.</t>
  </si>
  <si>
    <t xml:space="preserve">Barcode: 324521
Haus 4
Anzahl: 1 Stk.
Etage: Tiefgarage
Garagenfläche: 520 m²
inkl. maschineller Abluftanlage
5x Messfühler
5x Warntransparente
2x Sirene
Fabrikat: Oppermann
Baujahr: 2014
Typ: TGÜ-KM 3.6
Verfügbarkeitsklasse: A
Prüfpflichtig: Ja                           </t>
  </si>
  <si>
    <t>Barcode:329080
Haus 5
Etage: Dach
Versorgungsbereich: Fahrradkeller
Anlagentyp: Abluft
Volumenstrom [m³/h]: 2900
Brandgasdachventilatoren
Typ NOV6/12-630 (Nicotra RDM 56)
Fabrikat Novenco
Baujahr: 2014
Verfügbarkeitsklasse: A</t>
  </si>
  <si>
    <t>Barcode: Treppenhaus 1 : 329070 Treppenhaus 2 : 329069
Haus 5
Etage: UG
Anlagentyp: Teilklimaanlage
Volumenstrom [m³/h]: 17.400
Versorgungsbereich: TRH 
Bestehend aus: 
3x Jetventilatoren 18.000/48.000
3x Dachventilator
10500/21000
Hersteller: Pleitz
Baujahr 2014
Verfügbarkeitsklasse: A
Überdrucklüftungsanlage Treppenhaus 1 und Treppenhaus 2
Prüfpflichtig: Ja                            
Die Wartung ist durch die Errichter Firma durchzuführen</t>
  </si>
  <si>
    <t>Barcode: 329171
Haus 1
Etage: 2.UG
Versorgungsbereich: Tiefgarage
Anlagentyp: Abluft
Volumenstrom [m³/h]: 6.800
Hersteller: TLT
Typ: AXN 12/56/400 M-D
Baujahr: 2006
Verfügbarkeitsklasse: A</t>
  </si>
  <si>
    <t>Barcode :329170                                                   
Haus1      
Etage: 2.UG
Versorgungsbereich: Tiefgarage
Anlagentyp: Abluft
Volumenstrom [m³/h]: 6.800
Hersteller: TLT
Typ: AXN 12/56/400 M-D
Baujahr: 2006
Verfügbarkeitsklasse: A</t>
  </si>
  <si>
    <t>Barcode: 329172
Haus 1
Etage: 1.UG
ersorgungsbereich: Tiefgarage
Anlagentyp: Abluft
Volumenstrom [m³/h]: 14500
Hersteller: TLT
Typ: AXN 12/56/400 M-D
Baujahr: 2006
Verfügbarkeitsklasse: A</t>
  </si>
  <si>
    <t xml:space="preserve">Haus 1                                                 
Etage: gesamtes Haus 1
Beschreibung: Brandschutzklappe inkl. aller Komponenten
Auslösung: mit Schmelzlot
Fabrikat: Trox
Typ: FK-K 90
FV-K90, FKRS-02-K90, FKS-K90,
Wildeboer FK 90V, FR 90F
Baujahr: 2006
Verfügbarkeitsklasse: A
Prüfpflichtig: ja                                  
Teilweise in Zwischendecke montiert davon ca 30 Klappen im EG mit einer Raumhöhe über 3m </t>
  </si>
  <si>
    <t>Haus 1
Etage: 6. OG
Anzahl: 63 Stk.
Anlagentyp: Induktionsgeräte
Fabrikat: Klimavent
+I64Typ: HFG                                          
Baujahr: 2006
Jährlicher Filtertausch
Verfügbarkeitsklasse: B                                                                              
mit Messung der Luftmenge an den Induktionsgeräten und Erstellung einesProtokolls</t>
  </si>
  <si>
    <t>Haus 1                                              
Etage: gesamtes Haus 1
Beschreibung: Brandschutzklappe inkl. aller Komponenten
Auslösung: mit Schmelzlot
Fabrikat: Trox
Typ: FK-K 90
FV-K90, FKRS-02-K90, FKS-K90,
Wildeboer FK 90V, FR 90F
Baujahr: 2006
Verfügbarkeitsklasse: A
Prüfpflichtig: ja</t>
  </si>
  <si>
    <t>Haus 1                     
Etage: Tiefgarage
Beschreibung: Entrauchungsklappe inkl. aller Komponenten            
Hersteller: Strulik  
Typ: RKU-90-KL
Baujahr: 2006
Verfügbarkeitsklasse: A
Prüfpflichtig: ja                          
Akkutausch und Module überprüfen in ISP . Die Klappen sind in E90 Verkleididung eingebaut .</t>
  </si>
  <si>
    <t xml:space="preserve">Anlagen-ID: 324414
Anlagenbez.: CO-Warnanlage
Anlagentyp: VarioGard
Geschoss-ID: ED1U1
Messfühler 12x
Transparente: 6x
Sirenen: 8x
Baujahr: 2006
Hersteller: Dräger
Bemerkung: Garagenabluft Anlage 17                                       
Verfügbarkeitsklasse: A
Prüfpflichtig: ja                            </t>
  </si>
  <si>
    <t xml:space="preserve">Anlagen-ID: 324413
Anlagenbez.: CO-Warnanlage
Anlagentyp: VarioGard
Geschoss-ID: ED1U1
Messfühler: 12x
Transparente: 6x
Sirenen: 8x
Baujahr: 2006
Hersteller: Dräger
Bemerkung: Garagenabluft Anlage 17                               
Verfügbarkeitsklasse: A
Prüfpflichtig: ja                          </t>
  </si>
  <si>
    <t>Barcode 329181
UV-Wasserentkeimungsanlage  
Hersteller: Uvitt                                  
Typ: UV-OX 20
Verfügbarkeitsklasse: B</t>
  </si>
  <si>
    <t>Barcode :329219
UV-Wasserentkeimungsanlage  
Hersteller: Uvitt  
Typ: UV-OX 20
(siehe Leistungsbeschreibung 2.4) erfolgen
Verfügbarkeitsklasse: B</t>
  </si>
  <si>
    <t>Barcode: 329186 
Haus: 2
Anlage: Zuluft Entrauchung TH Mitte 
Typ: DRV 500 / 28-6 
Baujahr: 1982
Hersteller:  LTG
Volumenstrom [m³/h]: 6500
Verfügbarkeitsklasse: A</t>
  </si>
  <si>
    <t>Barcode: 329187
Anlage: Abluft Entrauchung TH 
Typ: DRV 500 / 28-6 
Baujahr: 1982
Hersteller: LTG
Volumenstrom [m³/h]: 6500
Verfügbarkeitsklasse: A</t>
  </si>
  <si>
    <t>Barcode: 329188
Anlage: Abluft WC Bauteil A
Typ: DH 400-4 D 
Baujahr: 1982
Hersteller: Rosenberg
Volumenstrom [m³/h]: 2750
Verfügbarkeitsklasse: B</t>
  </si>
  <si>
    <t>Barcode: 329189 
Anlage: Abluft Teeküche Bauteil A 
Typ: DRV 250 /45-4 
Baujahr: 1982
Hersteller: LTG
Volumenstrom [m³/h]: 500
Verfügbarkeitsklasse: B</t>
  </si>
  <si>
    <t>Barcode: 329190
Anlage: Abluft WC Bauteil B
Typ: DRH 355 / 30-6
Baujahr: 1982
Hersteller: LTG
Volumenstrom [m³/h]: 1200
Verfügbarkeitsklasse: B</t>
  </si>
  <si>
    <t>Barcode: 329191
Anlage: Abluft WC Bauteil B
Typ: DRH 355 / 30-6
Baujahr: 1982
Hersteller: LTG
Volumenstrom [m³/h]: 1450
Verfügbarkeitsklasse: B</t>
  </si>
  <si>
    <t>Barcode: 329192
Anlage: Abluft Aufzugsmaschinenraum Bauteil A
Typ: DRH 250 / 45-4/6
Baujahr: 1982
Hersteller: LTG
Volumenstrom [m³/h]: 400
Verfügbarkeitsklasse: B</t>
  </si>
  <si>
    <t>Barcode: 329193
Anlage: Abluft WC Bauteil C
Typ: DRV 355 / 30-6
Baujahr: 1982
Hersteller: LTG
Volumenstrom [m³/h]: 2000
Verfügbarkeitsklasse: B</t>
  </si>
  <si>
    <t>Barcode: 329194
Anlage: Abluft WC Bauteil C
Typ: DRV 250 / 28-6
Baujahr: 1982
Hersteller: TLT
Volumenstrom [m³/h]: 1000
Verfügbarkeitsklasse: B</t>
  </si>
  <si>
    <t>Barcode: 329195
Anlage: Abluft WC EG Bauteil B          
Typ: DRV 250/ 28-6
Baujahr: 1982
Hersteller: TLT
Volumenstrom [m³/h]: 750
Verfügbarkeitsklasse: B</t>
  </si>
  <si>
    <t>Barcode: 329196
Anlage: Zuluft Garage
Typ: VL 4E116-32
Baujahr: 1982
Hersteller: Troxvent
Volumenstrom [m³/h]: 12726
Verfügbarkeitsklasse: A</t>
  </si>
  <si>
    <t>Barcode: 329197
Anlage: Zuluft Garage
Typ: VL 4E116-32
Baujahr: 1982
Hersteller: Troxvent             
Volumenstrom [m³/h]: 10926
Verfügbarkeitsklasse: A</t>
  </si>
  <si>
    <t>Barcode: 329200
Anlage: Zuluft Garage
Typ: VL 4E116-32
Baujahr: 1982
Hersteller: Troxvent              
Volumenstrom [m³/h]: 9504
Verfügbarkeitsklasse: A</t>
  </si>
  <si>
    <t>Barcode: 329201
Anlage: Zuluft Garage
Typ: VL 4E116-32
Baujahr: 1982
Hersteller: Troxvent             
Volumenstrom [m³/h]: 9100
Verfügbarkeitsklasse: A</t>
  </si>
  <si>
    <t>Barcode: 329204
Anlage: Zuluft Garage
Typ: VL 4E116-32
Baujahr: 1982
Hersteller: Troxvent                 
Volumenstrom [m³/h]: 8067
Verfügbarkeitsklasse: A</t>
  </si>
  <si>
    <t>Barcode: 329205
Anlage: Zuluft Garage
Typ: VL 4E116-32
Baujahr: 1982
Hersteller: Troxvent                       
Volumenstrom [m³/h]: 9039
Verfügbarkeitsklasse: A</t>
  </si>
  <si>
    <t>Barcode: 329208
Anlage: Zuluft Garage
Typ: VL 4E116-32
Baujahr: 1982
Hersteller: Troxvent            
Volumenstrom [m³/h]: 7868
Verfügbarkeitsklasse: A</t>
  </si>
  <si>
    <t>Barcode: 329209
Anlage: Zuluft Garage
Typ: VL 4E116-32
Baujahr: 1982
Hersteller: Troxvent                
Volumenstrom [m³/h]: 8732
Verfügbarkeitsklasse: A</t>
  </si>
  <si>
    <t>Barcode: 329212
Anlage: Abluft Aufzugsmaschinenraum Bauteil B
Typ: DRV 250 / 45 -6
Baujahr: 1982
Hersteller: LTG
Volumenstrom [m³/h]: 400
Verfügbarkeitsklasse: B</t>
  </si>
  <si>
    <t>Barcode: 329213
Anlage: Abluft Aufzugsmaschinenraum Bauteil B
Typ: EZQ 30 / 4
Baujahr: 1982
Hersteller: Maico
Volumenstrom [m³/h]:
Verfügbarkeitsklasse: B</t>
  </si>
  <si>
    <t>Barcode: 329214
Anlage: Abluft Aufzugsmaschinenraum Bauteil C
Typ: DRV 250 / 45 -6
Baujahr: 1982
Hersteller: LTG
Volumenstrom [m³/h]: 400
Verfügbarkeitsklasse: B</t>
  </si>
  <si>
    <t>Anlagen-ID: 325623
Anlagenbez.: CO2-Warnanlage
Anlagentyp: Vario Gard
Geschoss-ID: ED2U1
Messfühler: 24x
Transparente: 8x
Sirenen: 10x
Baujahr: 2006
Hersteller: Dräger
Bemerkung: Garagen Zu- und Abluft                                               
Verfügbarkeitsklasse: A</t>
  </si>
  <si>
    <t>Haus 2
Anzahl: 33 Stk.
Etage: gesamtes Haus 2
Beschreibung: Brandschutzklappe inkl. aller Komponenten
Auslösung: mit Schmelzlot
Fabrikat: ohne Angabe
Typ: ohne Angabe
Baujahr: 2015
Verfügbarkeitsklasse: A</t>
  </si>
  <si>
    <t xml:space="preserve">Haus 4
Anzahl: 16 Stk.
Etage: gesamtes Haus 4
Beschreibung: Brandschutzklappe inkl. aller Komponenten
Auslösung: mit Schmelzlot
Fabrikat: Wildeboer
Typ: ohne Angabe
Baujahr: 2014
Verfügbarkeitsklasse: A
Prüfpflichtig: Ja                     </t>
  </si>
  <si>
    <t>RLT Ost  Barcode: 325600
Haus 1
Etage: 10.OG
Anlagentyp: Teilklima Zuluft
Volumenstrom [m³/h]: 43.000
Versorgungsbereich: Büro / Flure 
Bestehend aus:
1x Ventilator
1x Kühlregister
1x Heizregister
1x KVS
1x Filter                                       
Hersteller: FläktWoods
Typ: EUBA -53/60
Baujahr 2006 
Anlagentyp: Abluft
Volumenstrom [m³/h]: 30.000
Bestehend aus:
1x Ventilator
1x Filter
1x Dampfbefeuchter
Verfügbarkeitsklasse: B</t>
  </si>
  <si>
    <t xml:space="preserve">Barcode : 329167                                                     
Haus 1
Etage: 10.OG
Versorgungsbereich: Auzugsschacht
Anlagentyp: Abluft
Volumenstrom [m³/h]: 5000
Hersteller: Helios 
Typ: KSOD 500/4/80/50B
Baujahr: 2006
Verfügbarkeitsklasse: A
Prüfpflichtig: ja              </t>
  </si>
  <si>
    <t>Barcode: 329180
Haus 1
Etage: 1.UG
Anlagentyp: Abluft
Volumenstrom [m³/h]: 180          
Hersteller: Helios     
Typ: RRK 160
Baujahr: 2006
Verfügbarkeitsklasse: B</t>
  </si>
  <si>
    <t>Barcode  329203
UV-Wasserentkeimungsanlage 
Hersteller: Uvitt 
Typ: UV-OX 20
(siehe Leistungsbeschreibung 2.4) erfolgen
Verfügbarkeitsklasse: A</t>
  </si>
  <si>
    <t>Anlage 29: Abluft Batterieraum</t>
  </si>
  <si>
    <t>Abluft Entrauchung Treppenhaus Mitte</t>
  </si>
  <si>
    <t>Angebotswert (netto) exklusive optionale Leistungen</t>
  </si>
  <si>
    <t xml:space="preserve">Angebotswert (netto) optionale Leistungen </t>
  </si>
  <si>
    <t>Angebotswert (netto) inklusive optionale Leistungen</t>
  </si>
  <si>
    <t>Angebotswert (brutto) inklusive optionale Leistungen</t>
  </si>
  <si>
    <t>Instandhaltung Lüftungstechnik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</si>
</sst>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(* #,##0.00\ &quot;€&quot;_);_(* \(#,##0.00\ &quot;€&quot;\);_(* &quot;-&quot;??\ &quot;€&quot;_);_(@_)"/>
    <numFmt numFmtId="165" formatCode="_-* #,##0.00\ [$€-407]_-;\-* #,##0.00\ [$€-407]_-;_-* &quot;-&quot;??\ [$€-407]_-;_-@_-"/>
    <numFmt numFmtId="166" formatCode="&quot;#&quot;\."/>
    <numFmt numFmtId="167" formatCode="#&quot;.&quot;"/>
    <numFmt numFmtId="168" formatCode="&quot;Los &quot;#"/>
    <numFmt numFmtId="169" formatCode="&quot;Umsatzsteuer z.Z. &quot;#&quot;%:&quot;"/>
  </numFmts>
  <fonts count="43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Calibri"/>
      <family val="1"/>
      <scheme val="minor"/>
    </font>
    <font>
      <sz val="10"/>
      <name val="Arial"/>
      <family val="2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10"/>
      <name val="SansSerif"/>
      <charset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6"/>
      <color theme="1"/>
      <name val="Arial"/>
      <family val="2"/>
    </font>
    <font>
      <b/>
      <sz val="18"/>
      <color rgb="FFFF0000"/>
      <name val="Arial"/>
      <family val="2"/>
    </font>
    <font>
      <sz val="11"/>
      <name val="Arial"/>
      <family val="2"/>
    </font>
    <font>
      <sz val="20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0"/>
      <color theme="0"/>
      <name val="Arial"/>
      <family val="2"/>
    </font>
    <font>
      <sz val="12"/>
      <color theme="0"/>
      <name val="Arial"/>
      <family val="2"/>
    </font>
    <font>
      <sz val="20"/>
      <color theme="0"/>
      <name val="Arial"/>
      <family val="2"/>
    </font>
    <font>
      <b/>
      <sz val="18"/>
      <color theme="0"/>
      <name val="Arial"/>
      <family val="2"/>
    </font>
    <font>
      <b/>
      <sz val="14"/>
      <color theme="0"/>
      <name val="Arial"/>
      <family val="2"/>
    </font>
    <font>
      <sz val="20"/>
      <color rgb="FFFF0000"/>
      <name val="Arial"/>
      <family val="2"/>
    </font>
    <font>
      <sz val="12"/>
      <color rgb="FFFF0000"/>
      <name val="Arial"/>
      <family val="2"/>
    </font>
    <font>
      <b/>
      <sz val="20"/>
      <color rgb="FFFF0000"/>
      <name val="Arial"/>
      <family val="2"/>
    </font>
    <font>
      <sz val="20"/>
      <color rgb="FF7030A0"/>
      <name val="Arial"/>
      <family val="2"/>
    </font>
    <font>
      <b/>
      <sz val="20"/>
      <color rgb="FF7030A0"/>
      <name val="Arial"/>
      <family val="2"/>
    </font>
    <font>
      <b/>
      <sz val="18"/>
      <color rgb="FF7030A0"/>
      <name val="Arial"/>
      <family val="2"/>
    </font>
    <font>
      <sz val="12"/>
      <color rgb="FF7030A0"/>
      <name val="Arial"/>
      <family val="2"/>
    </font>
    <font>
      <b/>
      <sz val="16"/>
      <color theme="1"/>
      <name val="Arial"/>
      <family val="2"/>
    </font>
    <font>
      <sz val="12"/>
      <color rgb="FF000000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5" fillId="0" borderId="0"/>
    <xf numFmtId="164" fontId="6" fillId="0" borderId="0" applyFont="0" applyFill="0" applyBorder="0" applyAlignment="0" applyProtection="0"/>
    <xf numFmtId="0" fontId="7" fillId="5" borderId="0" applyNumberFormat="0" applyBorder="0" applyAlignment="0" applyProtection="0"/>
    <xf numFmtId="0" fontId="8" fillId="3" borderId="6" applyNumberFormat="0" applyAlignment="0" applyProtection="0"/>
    <xf numFmtId="0" fontId="9" fillId="4" borderId="6" applyNumberFormat="0" applyAlignment="0" applyProtection="0"/>
    <xf numFmtId="0" fontId="6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0" fillId="0" borderId="0"/>
  </cellStyleXfs>
  <cellXfs count="148">
    <xf numFmtId="0" fontId="0" fillId="0" borderId="0" xfId="0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1" fontId="23" fillId="2" borderId="13" xfId="0" quotePrefix="1" applyNumberFormat="1" applyFont="1" applyFill="1" applyBorder="1" applyAlignment="1">
      <alignment horizontal="left" vertical="center" wrapText="1"/>
    </xf>
    <xf numFmtId="0" fontId="23" fillId="2" borderId="13" xfId="0" applyFont="1" applyFill="1" applyBorder="1" applyAlignment="1">
      <alignment horizontal="center" vertical="center" wrapText="1"/>
    </xf>
    <xf numFmtId="165" fontId="23" fillId="2" borderId="15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/>
    </xf>
    <xf numFmtId="0" fontId="17" fillId="0" borderId="4" xfId="0" applyFont="1" applyBorder="1" applyAlignment="1">
      <alignment horizontal="center" vertical="center"/>
    </xf>
    <xf numFmtId="0" fontId="22" fillId="6" borderId="13" xfId="0" applyFont="1" applyFill="1" applyBorder="1" applyAlignment="1">
      <alignment vertical="center" wrapText="1"/>
    </xf>
    <xf numFmtId="0" fontId="15" fillId="6" borderId="13" xfId="0" applyFont="1" applyFill="1" applyBorder="1" applyAlignment="1">
      <alignment horizontal="center" vertical="center" wrapText="1"/>
    </xf>
    <xf numFmtId="4" fontId="15" fillId="6" borderId="15" xfId="0" applyNumberFormat="1" applyFont="1" applyFill="1" applyBorder="1" applyAlignment="1">
      <alignment vertical="center" wrapText="1"/>
    </xf>
    <xf numFmtId="0" fontId="22" fillId="6" borderId="13" xfId="0" applyFont="1" applyFill="1" applyBorder="1" applyAlignment="1">
      <alignment horizontal="center" vertical="center" wrapText="1"/>
    </xf>
    <xf numFmtId="165" fontId="16" fillId="0" borderId="8" xfId="0" applyNumberFormat="1" applyFont="1" applyBorder="1" applyAlignment="1">
      <alignment horizontal="center" vertical="center" wrapText="1"/>
    </xf>
    <xf numFmtId="1" fontId="20" fillId="7" borderId="13" xfId="0" quotePrefix="1" applyNumberFormat="1" applyFont="1" applyFill="1" applyBorder="1" applyAlignment="1">
      <alignment horizontal="left" vertical="center" wrapText="1"/>
    </xf>
    <xf numFmtId="0" fontId="20" fillId="7" borderId="13" xfId="0" applyFont="1" applyFill="1" applyBorder="1" applyAlignment="1">
      <alignment horizontal="center" vertical="center" wrapText="1"/>
    </xf>
    <xf numFmtId="3" fontId="23" fillId="0" borderId="14" xfId="0" applyNumberFormat="1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4" fontId="23" fillId="0" borderId="24" xfId="0" applyNumberFormat="1" applyFont="1" applyBorder="1" applyAlignment="1">
      <alignment horizontal="center" vertical="center" wrapText="1"/>
    </xf>
    <xf numFmtId="4" fontId="23" fillId="0" borderId="25" xfId="0" applyNumberFormat="1" applyFont="1" applyBorder="1" applyAlignment="1">
      <alignment horizontal="center" vertical="center" wrapText="1"/>
    </xf>
    <xf numFmtId="4" fontId="2" fillId="0" borderId="16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165" fontId="27" fillId="0" borderId="0" xfId="0" applyNumberFormat="1" applyFont="1" applyAlignment="1">
      <alignment horizontal="center" vertical="center" wrapText="1"/>
    </xf>
    <xf numFmtId="165" fontId="4" fillId="8" borderId="7" xfId="1" applyNumberFormat="1" applyFont="1" applyFill="1" applyBorder="1" applyAlignment="1" applyProtection="1">
      <alignment horizontal="center" vertical="center" wrapText="1"/>
      <protection locked="0"/>
    </xf>
    <xf numFmtId="166" fontId="23" fillId="2" borderId="12" xfId="0" quotePrefix="1" applyNumberFormat="1" applyFont="1" applyFill="1" applyBorder="1" applyAlignment="1">
      <alignment horizontal="right" vertical="center" wrapText="1"/>
    </xf>
    <xf numFmtId="166" fontId="23" fillId="2" borderId="13" xfId="0" quotePrefix="1" applyNumberFormat="1" applyFont="1" applyFill="1" applyBorder="1" applyAlignment="1">
      <alignment horizontal="center" vertical="center" wrapText="1"/>
    </xf>
    <xf numFmtId="166" fontId="23" fillId="2" borderId="13" xfId="0" quotePrefix="1" applyNumberFormat="1" applyFont="1" applyFill="1" applyBorder="1" applyAlignment="1">
      <alignment horizontal="left" vertical="center" wrapText="1"/>
    </xf>
    <xf numFmtId="167" fontId="20" fillId="7" borderId="12" xfId="0" quotePrefix="1" applyNumberFormat="1" applyFont="1" applyFill="1" applyBorder="1" applyAlignment="1">
      <alignment horizontal="center" vertical="center" wrapText="1"/>
    </xf>
    <xf numFmtId="167" fontId="22" fillId="6" borderId="12" xfId="0" quotePrefix="1" applyNumberFormat="1" applyFont="1" applyFill="1" applyBorder="1" applyAlignment="1">
      <alignment horizontal="center" vertical="center" wrapText="1"/>
    </xf>
    <xf numFmtId="167" fontId="22" fillId="6" borderId="13" xfId="0" quotePrefix="1" applyNumberFormat="1" applyFont="1" applyFill="1" applyBorder="1" applyAlignment="1">
      <alignment horizontal="center" vertical="center" wrapText="1"/>
    </xf>
    <xf numFmtId="168" fontId="20" fillId="7" borderId="13" xfId="0" applyNumberFormat="1" applyFont="1" applyFill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167" fontId="12" fillId="2" borderId="17" xfId="0" quotePrefix="1" applyNumberFormat="1" applyFont="1" applyFill="1" applyBorder="1" applyAlignment="1">
      <alignment horizontal="center" vertical="center" wrapText="1"/>
    </xf>
    <xf numFmtId="167" fontId="12" fillId="2" borderId="19" xfId="0" quotePrefix="1" applyNumberFormat="1" applyFont="1" applyFill="1" applyBorder="1" applyAlignment="1">
      <alignment horizontal="center" vertical="center" wrapText="1"/>
    </xf>
    <xf numFmtId="167" fontId="12" fillId="2" borderId="20" xfId="0" quotePrefix="1" applyNumberFormat="1" applyFont="1" applyFill="1" applyBorder="1" applyAlignment="1">
      <alignment horizontal="center" vertical="center" wrapText="1"/>
    </xf>
    <xf numFmtId="167" fontId="12" fillId="2" borderId="18" xfId="0" quotePrefix="1" applyNumberFormat="1" applyFont="1" applyFill="1" applyBorder="1" applyAlignment="1">
      <alignment horizontal="center" vertical="center" wrapText="1"/>
    </xf>
    <xf numFmtId="167" fontId="22" fillId="6" borderId="13" xfId="0" quotePrefix="1" applyNumberFormat="1" applyFont="1" applyFill="1" applyBorder="1" applyAlignment="1">
      <alignment vertical="center" wrapText="1"/>
    </xf>
    <xf numFmtId="0" fontId="33" fillId="7" borderId="13" xfId="0" applyFont="1" applyFill="1" applyBorder="1" applyAlignment="1">
      <alignment horizontal="left" vertical="center"/>
    </xf>
    <xf numFmtId="3" fontId="32" fillId="0" borderId="2" xfId="0" applyNumberFormat="1" applyFont="1" applyBorder="1" applyAlignment="1">
      <alignment horizontal="center" vertical="center" wrapText="1"/>
    </xf>
    <xf numFmtId="0" fontId="15" fillId="6" borderId="13" xfId="0" applyFont="1" applyFill="1" applyBorder="1" applyAlignment="1">
      <alignment vertical="center"/>
    </xf>
    <xf numFmtId="0" fontId="34" fillId="0" borderId="4" xfId="0" applyFont="1" applyBorder="1" applyAlignment="1">
      <alignment horizontal="left" vertical="center"/>
    </xf>
    <xf numFmtId="0" fontId="35" fillId="7" borderId="13" xfId="0" applyFont="1" applyFill="1" applyBorder="1" applyAlignment="1">
      <alignment horizontal="left" vertical="center"/>
    </xf>
    <xf numFmtId="0" fontId="36" fillId="6" borderId="12" xfId="0" applyFont="1" applyFill="1" applyBorder="1" applyAlignment="1">
      <alignment vertical="center"/>
    </xf>
    <xf numFmtId="4" fontId="37" fillId="0" borderId="1" xfId="0" applyNumberFormat="1" applyFont="1" applyBorder="1" applyAlignment="1">
      <alignment horizontal="center" vertical="center" wrapText="1"/>
    </xf>
    <xf numFmtId="3" fontId="37" fillId="0" borderId="2" xfId="0" applyNumberFormat="1" applyFont="1" applyBorder="1" applyAlignment="1">
      <alignment horizontal="center" vertical="center" wrapText="1"/>
    </xf>
    <xf numFmtId="3" fontId="37" fillId="0" borderId="26" xfId="0" applyNumberFormat="1" applyFont="1" applyBorder="1" applyAlignment="1">
      <alignment horizontal="center" vertical="center" wrapText="1"/>
    </xf>
    <xf numFmtId="0" fontId="35" fillId="7" borderId="15" xfId="0" applyFont="1" applyFill="1" applyBorder="1" applyAlignment="1">
      <alignment horizontal="right" vertical="center" wrapText="1"/>
    </xf>
    <xf numFmtId="0" fontId="20" fillId="0" borderId="5" xfId="0" applyFont="1" applyBorder="1" applyAlignment="1">
      <alignment horizontal="right" vertical="center"/>
    </xf>
    <xf numFmtId="49" fontId="14" fillId="10" borderId="13" xfId="0" applyNumberFormat="1" applyFont="1" applyFill="1" applyBorder="1" applyAlignment="1">
      <alignment horizontal="center" vertical="center"/>
    </xf>
    <xf numFmtId="49" fontId="14" fillId="10" borderId="15" xfId="0" applyNumberFormat="1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4" fontId="20" fillId="7" borderId="13" xfId="0" applyNumberFormat="1" applyFont="1" applyFill="1" applyBorder="1" applyAlignment="1">
      <alignment horizontal="center" vertical="center"/>
    </xf>
    <xf numFmtId="4" fontId="15" fillId="6" borderId="13" xfId="0" applyNumberFormat="1" applyFont="1" applyFill="1" applyBorder="1" applyAlignment="1">
      <alignment horizontal="center" vertical="center" wrapText="1"/>
    </xf>
    <xf numFmtId="4" fontId="40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10" borderId="13" xfId="0" applyNumberFormat="1" applyFont="1" applyFill="1" applyBorder="1" applyAlignment="1">
      <alignment horizontal="left" vertical="center"/>
    </xf>
    <xf numFmtId="0" fontId="35" fillId="7" borderId="13" xfId="0" applyFont="1" applyFill="1" applyBorder="1" applyAlignment="1">
      <alignment horizontal="left" vertical="center" wrapText="1"/>
    </xf>
    <xf numFmtId="0" fontId="15" fillId="6" borderId="13" xfId="0" applyFont="1" applyFill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top" wrapText="1"/>
    </xf>
    <xf numFmtId="3" fontId="23" fillId="0" borderId="28" xfId="0" applyNumberFormat="1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4" fontId="23" fillId="0" borderId="31" xfId="0" applyNumberFormat="1" applyFont="1" applyBorder="1" applyAlignment="1">
      <alignment horizontal="center" vertical="center" wrapText="1"/>
    </xf>
    <xf numFmtId="4" fontId="23" fillId="0" borderId="32" xfId="0" applyNumberFormat="1" applyFont="1" applyBorder="1" applyAlignment="1">
      <alignment horizontal="center" vertical="center" wrapText="1"/>
    </xf>
    <xf numFmtId="0" fontId="36" fillId="6" borderId="9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22" fillId="6" borderId="10" xfId="0" applyFont="1" applyFill="1" applyBorder="1" applyAlignment="1">
      <alignment vertical="center" wrapText="1"/>
    </xf>
    <xf numFmtId="0" fontId="22" fillId="6" borderId="10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 wrapText="1"/>
    </xf>
    <xf numFmtId="4" fontId="15" fillId="6" borderId="10" xfId="0" applyNumberFormat="1" applyFont="1" applyFill="1" applyBorder="1" applyAlignment="1">
      <alignment horizontal="center" vertical="center" wrapText="1"/>
    </xf>
    <xf numFmtId="4" fontId="15" fillId="6" borderId="11" xfId="0" applyNumberFormat="1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vertical="top" wrapText="1"/>
    </xf>
    <xf numFmtId="0" fontId="22" fillId="6" borderId="9" xfId="0" applyFont="1" applyFill="1" applyBorder="1" applyAlignment="1">
      <alignment vertical="center"/>
    </xf>
    <xf numFmtId="0" fontId="22" fillId="6" borderId="10" xfId="0" applyFont="1" applyFill="1" applyBorder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2" fillId="6" borderId="0" xfId="0" applyFont="1" applyFill="1" applyAlignment="1">
      <alignment horizontal="center" vertical="center" wrapText="1"/>
    </xf>
    <xf numFmtId="3" fontId="37" fillId="0" borderId="1" xfId="0" applyNumberFormat="1" applyFont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3" fontId="39" fillId="0" borderId="2" xfId="0" applyNumberFormat="1" applyFont="1" applyBorder="1" applyAlignment="1">
      <alignment horizontal="center" vertical="center" wrapText="1"/>
    </xf>
    <xf numFmtId="1" fontId="23" fillId="2" borderId="10" xfId="0" quotePrefix="1" applyNumberFormat="1" applyFont="1" applyFill="1" applyBorder="1" applyAlignment="1">
      <alignment horizontal="left" vertical="center" wrapText="1"/>
    </xf>
    <xf numFmtId="0" fontId="23" fillId="2" borderId="10" xfId="0" applyFont="1" applyFill="1" applyBorder="1" applyAlignment="1">
      <alignment horizontal="center" vertical="center" wrapText="1"/>
    </xf>
    <xf numFmtId="165" fontId="23" fillId="2" borderId="11" xfId="0" applyNumberFormat="1" applyFont="1" applyFill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165" fontId="4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42" fillId="0" borderId="27" xfId="0" applyFont="1" applyBorder="1" applyAlignment="1">
      <alignment horizontal="left" vertical="center" wrapText="1"/>
    </xf>
    <xf numFmtId="0" fontId="42" fillId="0" borderId="1" xfId="0" applyFont="1" applyBorder="1" applyAlignment="1">
      <alignment vertical="top" wrapText="1"/>
    </xf>
    <xf numFmtId="0" fontId="4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3" fontId="37" fillId="0" borderId="34" xfId="0" applyNumberFormat="1" applyFont="1" applyBorder="1" applyAlignment="1">
      <alignment horizontal="center" vertical="center" wrapText="1"/>
    </xf>
    <xf numFmtId="49" fontId="14" fillId="8" borderId="12" xfId="0" quotePrefix="1" applyNumberFormat="1" applyFont="1" applyFill="1" applyBorder="1" applyAlignment="1">
      <alignment horizontal="center" vertical="center" wrapText="1"/>
    </xf>
    <xf numFmtId="49" fontId="14" fillId="8" borderId="13" xfId="0" applyNumberFormat="1" applyFont="1" applyFill="1" applyBorder="1" applyAlignment="1">
      <alignment horizontal="center" vertical="center"/>
    </xf>
    <xf numFmtId="49" fontId="14" fillId="8" borderId="15" xfId="0" applyNumberFormat="1" applyFont="1" applyFill="1" applyBorder="1" applyAlignment="1">
      <alignment horizontal="center" vertical="center"/>
    </xf>
    <xf numFmtId="1" fontId="23" fillId="0" borderId="12" xfId="0" applyNumberFormat="1" applyFont="1" applyBorder="1" applyAlignment="1">
      <alignment horizontal="center" vertical="center"/>
    </xf>
    <xf numFmtId="1" fontId="23" fillId="0" borderId="13" xfId="0" applyNumberFormat="1" applyFont="1" applyBorder="1" applyAlignment="1">
      <alignment horizontal="center" vertical="center"/>
    </xf>
    <xf numFmtId="1" fontId="23" fillId="0" borderId="15" xfId="0" applyNumberFormat="1" applyFont="1" applyBorder="1" applyAlignment="1">
      <alignment horizontal="center" vertical="center"/>
    </xf>
    <xf numFmtId="0" fontId="23" fillId="2" borderId="10" xfId="0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horizontal="center" vertical="center"/>
    </xf>
    <xf numFmtId="49" fontId="14" fillId="9" borderId="12" xfId="0" quotePrefix="1" applyNumberFormat="1" applyFont="1" applyFill="1" applyBorder="1" applyAlignment="1">
      <alignment horizontal="center" vertical="center" wrapText="1"/>
    </xf>
    <xf numFmtId="49" fontId="14" fillId="9" borderId="13" xfId="0" quotePrefix="1" applyNumberFormat="1" applyFont="1" applyFill="1" applyBorder="1" applyAlignment="1">
      <alignment horizontal="center" vertical="center" wrapText="1"/>
    </xf>
    <xf numFmtId="49" fontId="14" fillId="8" borderId="12" xfId="0" applyNumberFormat="1" applyFont="1" applyFill="1" applyBorder="1" applyAlignment="1" applyProtection="1">
      <alignment horizontal="center" vertical="center"/>
      <protection locked="0"/>
    </xf>
    <xf numFmtId="49" fontId="14" fillId="8" borderId="13" xfId="0" applyNumberFormat="1" applyFont="1" applyFill="1" applyBorder="1" applyAlignment="1" applyProtection="1">
      <alignment horizontal="center" vertical="center"/>
      <protection locked="0"/>
    </xf>
    <xf numFmtId="49" fontId="14" fillId="8" borderId="15" xfId="0" applyNumberFormat="1" applyFont="1" applyFill="1" applyBorder="1" applyAlignment="1" applyProtection="1">
      <alignment horizontal="center" vertical="center"/>
      <protection locked="0"/>
    </xf>
    <xf numFmtId="0" fontId="23" fillId="2" borderId="13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 vertical="center"/>
    </xf>
    <xf numFmtId="169" fontId="23" fillId="2" borderId="13" xfId="0" applyNumberFormat="1" applyFont="1" applyFill="1" applyBorder="1" applyAlignment="1">
      <alignment horizontal="center" vertical="center"/>
    </xf>
    <xf numFmtId="169" fontId="23" fillId="2" borderId="14" xfId="0" applyNumberFormat="1" applyFont="1" applyFill="1" applyBorder="1" applyAlignment="1">
      <alignment horizontal="center" vertical="center"/>
    </xf>
    <xf numFmtId="0" fontId="25" fillId="0" borderId="9" xfId="0" quotePrefix="1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</cellXfs>
  <cellStyles count="10">
    <cellStyle name="20 % - Akzent3 2" xfId="4" xr:uid="{4447969F-8515-4DFA-8514-B9C93E0AA467}"/>
    <cellStyle name="Berechnung 2" xfId="6" xr:uid="{B81A6453-F2DE-4513-9380-8543582F5B13}"/>
    <cellStyle name="Eingabe 2" xfId="5" xr:uid="{34E44265-2BE7-4012-827F-FDA5AFDC1176}"/>
    <cellStyle name="MAND_x000a_CHECK.COMMAND_x000e_RENAME.COMMAND_x0008_SHOW.BAR_x000b_DELETE.MENU_x000e_DELETE.COMMAND_x000e_GET.CHA" xfId="7" xr:uid="{EEFE8C28-F006-4441-9B71-D949ED97A20D}"/>
    <cellStyle name="Standard" xfId="0" builtinId="0"/>
    <cellStyle name="Standard 2" xfId="2" xr:uid="{01D64CEF-C2A2-4E09-A311-A5FDBAB35C2E}"/>
    <cellStyle name="Standard 3" xfId="9" xr:uid="{8C2317F4-7654-43DB-9E5D-92236FF754F4}"/>
    <cellStyle name="Standard 4" xfId="1" xr:uid="{D8FE8654-8567-4350-99C3-38829AF87AC0}"/>
    <cellStyle name="Währung 2" xfId="3" xr:uid="{6BC858EB-70BB-4C75-9B35-21FBFD2D40C5}"/>
    <cellStyle name="Währung 3" xfId="8" xr:uid="{54110A5D-4A66-4B8C-9CAB-DE7B9AD60970}"/>
  </cellStyles>
  <dxfs count="0"/>
  <tableStyles count="0" defaultTableStyle="TableStyleMedium2" defaultPivotStyle="PivotStyleLight16"/>
  <colors>
    <mruColors>
      <color rgb="FF0000FF"/>
      <color rgb="FFFFFFA7"/>
      <color rgb="FF008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1071789</xdr:colOff>
      <xdr:row>0</xdr:row>
      <xdr:rowOff>67129</xdr:rowOff>
    </xdr:from>
    <xdr:to>
      <xdr:col>13</xdr:col>
      <xdr:colOff>49285</xdr:colOff>
      <xdr:row>4</xdr:row>
      <xdr:rowOff>16330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BFBDCA2-D9BF-4D68-B5B8-C0B763643B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59" b="21239"/>
        <a:stretch/>
      </xdr:blipFill>
      <xdr:spPr>
        <a:xfrm>
          <a:off x="21550539" y="67129"/>
          <a:ext cx="1088871" cy="663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:P134"/>
  <sheetViews>
    <sheetView showGridLines="0" tabSelected="1" zoomScale="50" zoomScaleNormal="50" workbookViewId="0">
      <pane ySplit="9" topLeftCell="A10" activePane="bottomLeft" state="frozen"/>
      <selection pane="bottomLeft" activeCell="I15" sqref="I15"/>
    </sheetView>
  </sheetViews>
  <sheetFormatPr baseColWidth="10" defaultColWidth="11.44140625" defaultRowHeight="15"/>
  <cols>
    <col min="1" max="1" width="7" style="5" customWidth="1"/>
    <col min="2" max="2" width="5.33203125" style="12" customWidth="1"/>
    <col min="3" max="3" width="7.109375" style="13" customWidth="1"/>
    <col min="4" max="4" width="7" style="14" customWidth="1"/>
    <col min="5" max="5" width="12.44140625" style="15" customWidth="1"/>
    <col min="6" max="6" width="22.6640625" style="15" customWidth="1"/>
    <col min="7" max="7" width="12.44140625" style="16" customWidth="1"/>
    <col min="8" max="8" width="54.109375" style="16" customWidth="1"/>
    <col min="9" max="9" width="139.33203125" style="5" customWidth="1"/>
    <col min="10" max="10" width="18.33203125" style="16" customWidth="1"/>
    <col min="11" max="11" width="17.44140625" style="16" customWidth="1"/>
    <col min="12" max="12" width="31.33203125" style="17" customWidth="1"/>
    <col min="13" max="13" width="31.6640625" style="17" customWidth="1"/>
    <col min="14" max="14" width="11.44140625" style="5"/>
    <col min="15" max="15" width="14.33203125" style="46" customWidth="1"/>
    <col min="16" max="16384" width="11.44140625" style="5"/>
  </cols>
  <sheetData>
    <row r="1" spans="2:16" s="6" customFormat="1" ht="13.2">
      <c r="C1" s="7"/>
      <c r="E1" s="8"/>
      <c r="F1" s="8"/>
      <c r="G1" s="9"/>
      <c r="H1" s="8"/>
      <c r="I1" s="7"/>
      <c r="J1" s="8"/>
      <c r="K1" s="8"/>
      <c r="L1" s="8"/>
      <c r="M1" s="8"/>
      <c r="O1" s="45"/>
    </row>
    <row r="2" spans="2:16" s="6" customFormat="1" ht="13.8">
      <c r="B2" s="1" t="s">
        <v>0</v>
      </c>
      <c r="C2" s="7"/>
      <c r="E2" s="8"/>
      <c r="F2" s="8"/>
      <c r="G2" s="9"/>
      <c r="H2" s="8"/>
      <c r="I2" s="7"/>
      <c r="J2" s="8"/>
      <c r="K2" s="8"/>
      <c r="L2" s="8"/>
      <c r="M2" s="8"/>
      <c r="O2" s="45"/>
    </row>
    <row r="3" spans="2:16" s="6" customFormat="1" ht="13.8">
      <c r="B3" s="2" t="s">
        <v>1</v>
      </c>
      <c r="C3" s="7"/>
      <c r="E3" s="8"/>
      <c r="F3" s="8"/>
      <c r="G3" s="9"/>
      <c r="H3" s="8"/>
      <c r="I3" s="7"/>
      <c r="J3" s="8"/>
      <c r="K3" s="8"/>
      <c r="L3" s="8"/>
      <c r="M3" s="8"/>
      <c r="O3" s="45"/>
      <c r="P3" s="3"/>
    </row>
    <row r="4" spans="2:16" s="6" customFormat="1" ht="13.8">
      <c r="B4" s="2" t="s">
        <v>2</v>
      </c>
      <c r="C4" s="7"/>
      <c r="E4" s="8"/>
      <c r="F4" s="8"/>
      <c r="G4" s="9"/>
      <c r="H4" s="8"/>
      <c r="I4" s="7"/>
      <c r="J4" s="8"/>
      <c r="K4" s="8"/>
      <c r="L4" s="8"/>
      <c r="M4" s="8"/>
      <c r="O4" s="45"/>
      <c r="P4" s="4"/>
    </row>
    <row r="5" spans="2:16" s="6" customFormat="1" ht="13.8">
      <c r="B5" s="2"/>
      <c r="C5" s="7"/>
      <c r="E5" s="8"/>
      <c r="F5" s="8"/>
      <c r="G5" s="9"/>
      <c r="H5" s="8"/>
      <c r="I5" s="7"/>
      <c r="J5" s="8"/>
      <c r="K5" s="8"/>
      <c r="L5" s="8"/>
      <c r="M5" s="8"/>
      <c r="O5" s="45"/>
      <c r="P5" s="4"/>
    </row>
    <row r="6" spans="2:16" s="6" customFormat="1" ht="24" customHeight="1">
      <c r="B6" s="10"/>
      <c r="C6" s="10"/>
      <c r="D6" s="10"/>
      <c r="E6" s="10"/>
      <c r="F6" s="10"/>
      <c r="G6" s="10"/>
      <c r="H6" s="11"/>
      <c r="I6" s="10"/>
      <c r="J6" s="11"/>
      <c r="K6" s="11"/>
      <c r="L6" s="11"/>
      <c r="M6" s="11"/>
      <c r="N6" s="10"/>
      <c r="O6" s="45"/>
      <c r="P6" s="4"/>
    </row>
    <row r="7" spans="2:16" ht="15.6" thickBot="1"/>
    <row r="8" spans="2:16" s="20" customFormat="1" ht="42" customHeight="1" thickBot="1">
      <c r="B8" s="59" t="s">
        <v>3</v>
      </c>
      <c r="C8" s="28"/>
      <c r="D8" s="28"/>
      <c r="E8" s="28"/>
      <c r="F8" s="69">
        <v>10041412</v>
      </c>
      <c r="G8" s="60"/>
      <c r="H8" s="29"/>
      <c r="I8" s="28"/>
      <c r="J8" s="29"/>
      <c r="K8" s="29"/>
      <c r="L8" s="79"/>
      <c r="M8" s="76" t="s">
        <v>4</v>
      </c>
      <c r="O8" s="47"/>
    </row>
    <row r="9" spans="2:16" s="20" customFormat="1" ht="25.2" thickBot="1">
      <c r="B9" s="128" t="s">
        <v>5</v>
      </c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30"/>
      <c r="O9" s="47"/>
    </row>
    <row r="10" spans="2:16" s="20" customFormat="1" ht="61.5" customHeight="1" thickBot="1">
      <c r="B10" s="136" t="s">
        <v>6</v>
      </c>
      <c r="C10" s="137"/>
      <c r="D10" s="137"/>
      <c r="E10" s="137"/>
      <c r="F10" s="138"/>
      <c r="G10" s="139"/>
      <c r="H10" s="140"/>
      <c r="I10" s="83"/>
      <c r="J10" s="77"/>
      <c r="K10" s="77"/>
      <c r="L10" s="77"/>
      <c r="M10" s="78"/>
      <c r="O10" s="47"/>
    </row>
    <row r="11" spans="2:16" s="23" customFormat="1" ht="39.9" customHeight="1" thickBot="1">
      <c r="B11" s="55">
        <v>1</v>
      </c>
      <c r="C11" s="35"/>
      <c r="D11" s="35"/>
      <c r="E11" s="58"/>
      <c r="F11" s="70" t="s">
        <v>7</v>
      </c>
      <c r="G11" s="66"/>
      <c r="H11" s="36"/>
      <c r="I11" s="84" t="s">
        <v>232</v>
      </c>
      <c r="J11" s="36"/>
      <c r="K11" s="36"/>
      <c r="L11" s="80" t="s">
        <v>8</v>
      </c>
      <c r="M11" s="75">
        <v>10041412</v>
      </c>
      <c r="O11" s="47"/>
    </row>
    <row r="12" spans="2:16" s="23" customFormat="1" ht="18.75" customHeight="1" thickBot="1">
      <c r="B12" s="145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7"/>
      <c r="O12" s="47"/>
    </row>
    <row r="13" spans="2:16" s="21" customFormat="1" ht="23.4" thickBot="1">
      <c r="B13" s="56">
        <f>B11</f>
        <v>1</v>
      </c>
      <c r="C13" s="57">
        <v>1</v>
      </c>
      <c r="D13" s="65"/>
      <c r="E13" s="71" t="s">
        <v>9</v>
      </c>
      <c r="F13" s="68"/>
      <c r="G13" s="30"/>
      <c r="H13" s="33"/>
      <c r="I13" s="85"/>
      <c r="J13" s="31"/>
      <c r="K13" s="31"/>
      <c r="L13" s="81"/>
      <c r="M13" s="32"/>
      <c r="O13" s="48"/>
    </row>
    <row r="14" spans="2:16" s="22" customFormat="1" ht="35.4" thickBot="1">
      <c r="B14" s="131" t="s">
        <v>10</v>
      </c>
      <c r="C14" s="132"/>
      <c r="D14" s="133"/>
      <c r="E14" s="37" t="s">
        <v>11</v>
      </c>
      <c r="F14" s="37" t="s">
        <v>12</v>
      </c>
      <c r="G14" s="38" t="s">
        <v>13</v>
      </c>
      <c r="H14" s="39" t="s">
        <v>14</v>
      </c>
      <c r="I14" s="86" t="s">
        <v>15</v>
      </c>
      <c r="J14" s="40" t="s">
        <v>16</v>
      </c>
      <c r="K14" s="41" t="s">
        <v>17</v>
      </c>
      <c r="L14" s="42" t="s">
        <v>18</v>
      </c>
      <c r="M14" s="43" t="s">
        <v>19</v>
      </c>
      <c r="O14" s="49" t="s">
        <v>20</v>
      </c>
    </row>
    <row r="15" spans="2:16" ht="288.60000000000002" customHeight="1" thickBot="1">
      <c r="B15" s="61">
        <f>$B$13</f>
        <v>1</v>
      </c>
      <c r="C15" s="62">
        <f>$C$13</f>
        <v>1</v>
      </c>
      <c r="D15" s="63">
        <v>1</v>
      </c>
      <c r="E15" s="73">
        <v>1</v>
      </c>
      <c r="F15" s="74">
        <v>1</v>
      </c>
      <c r="G15" s="44" t="s">
        <v>21</v>
      </c>
      <c r="H15" s="110" t="s">
        <v>22</v>
      </c>
      <c r="I15" s="87" t="s">
        <v>173</v>
      </c>
      <c r="J15" s="72" t="s">
        <v>23</v>
      </c>
      <c r="K15" s="18" t="s">
        <v>24</v>
      </c>
      <c r="L15" s="82"/>
      <c r="M15" s="106">
        <f>IF(K15="Optional","nur EP",E15*F15*L15)</f>
        <v>0</v>
      </c>
      <c r="O15" s="50" t="str">
        <f t="shared" ref="O15" si="0">IF(K15="Optional",L15*E15,"x")</f>
        <v>x</v>
      </c>
    </row>
    <row r="16" spans="2:16" ht="50.4" customHeight="1" thickBot="1">
      <c r="B16" s="61">
        <f>$B$13</f>
        <v>1</v>
      </c>
      <c r="C16" s="62">
        <f>$C$13</f>
        <v>1</v>
      </c>
      <c r="D16" s="63">
        <f>D15+1</f>
        <v>2</v>
      </c>
      <c r="E16" s="73">
        <v>1</v>
      </c>
      <c r="F16" s="74">
        <v>2</v>
      </c>
      <c r="G16" s="44" t="s">
        <v>21</v>
      </c>
      <c r="H16" s="111" t="s">
        <v>25</v>
      </c>
      <c r="I16" s="88" t="s">
        <v>26</v>
      </c>
      <c r="J16" s="72" t="s">
        <v>27</v>
      </c>
      <c r="K16" s="18" t="s">
        <v>24</v>
      </c>
      <c r="L16" s="82"/>
      <c r="M16" s="106">
        <f t="shared" ref="M16" si="1">IF(K16="Optional","nur EP",E16*F16*L16)</f>
        <v>0</v>
      </c>
      <c r="O16" s="50"/>
    </row>
    <row r="17" spans="2:15" ht="124.8" thickBot="1">
      <c r="B17" s="61">
        <f t="shared" ref="B17:B57" si="2">$B$13</f>
        <v>1</v>
      </c>
      <c r="C17" s="62">
        <f t="shared" ref="C17:C57" si="3">$C$13</f>
        <v>1</v>
      </c>
      <c r="D17" s="63">
        <f t="shared" ref="D17:D57" si="4">D16+1</f>
        <v>3</v>
      </c>
      <c r="E17" s="73">
        <v>1</v>
      </c>
      <c r="F17" s="74">
        <v>1</v>
      </c>
      <c r="G17" s="44" t="s">
        <v>21</v>
      </c>
      <c r="H17" s="111" t="s">
        <v>28</v>
      </c>
      <c r="I17" s="88" t="s">
        <v>29</v>
      </c>
      <c r="J17" s="72" t="s">
        <v>23</v>
      </c>
      <c r="K17" s="18" t="s">
        <v>24</v>
      </c>
      <c r="L17" s="82"/>
      <c r="M17" s="106">
        <f t="shared" ref="M17:M57" si="5">IF(K17="Optional","nur EP",E17*F17*L17)</f>
        <v>0</v>
      </c>
      <c r="O17" s="50"/>
    </row>
    <row r="18" spans="2:15" ht="110.4">
      <c r="B18" s="61">
        <f t="shared" si="2"/>
        <v>1</v>
      </c>
      <c r="C18" s="62">
        <f t="shared" si="3"/>
        <v>1</v>
      </c>
      <c r="D18" s="63">
        <f t="shared" si="4"/>
        <v>4</v>
      </c>
      <c r="E18" s="73">
        <v>1</v>
      </c>
      <c r="F18" s="74">
        <v>1</v>
      </c>
      <c r="G18" s="44" t="s">
        <v>21</v>
      </c>
      <c r="H18" s="111" t="s">
        <v>30</v>
      </c>
      <c r="I18" s="88" t="s">
        <v>31</v>
      </c>
      <c r="J18" s="72" t="s">
        <v>23</v>
      </c>
      <c r="K18" s="18" t="s">
        <v>24</v>
      </c>
      <c r="L18" s="82"/>
      <c r="M18" s="106">
        <f t="shared" si="5"/>
        <v>0</v>
      </c>
      <c r="O18" s="50"/>
    </row>
    <row r="19" spans="2:15" ht="304.2" thickBot="1">
      <c r="B19" s="61">
        <f t="shared" si="2"/>
        <v>1</v>
      </c>
      <c r="C19" s="62">
        <f t="shared" si="3"/>
        <v>1</v>
      </c>
      <c r="D19" s="63">
        <f t="shared" si="4"/>
        <v>5</v>
      </c>
      <c r="E19" s="73">
        <v>1</v>
      </c>
      <c r="F19" s="74">
        <v>1</v>
      </c>
      <c r="G19" s="44" t="s">
        <v>21</v>
      </c>
      <c r="H19" s="111" t="s">
        <v>32</v>
      </c>
      <c r="I19" s="88" t="s">
        <v>222</v>
      </c>
      <c r="J19" s="72" t="s">
        <v>23</v>
      </c>
      <c r="K19" s="18" t="s">
        <v>24</v>
      </c>
      <c r="L19" s="82"/>
      <c r="M19" s="106">
        <f t="shared" si="5"/>
        <v>0</v>
      </c>
      <c r="O19" s="50"/>
    </row>
    <row r="20" spans="2:15" ht="42" thickBot="1">
      <c r="B20" s="61">
        <f t="shared" si="2"/>
        <v>1</v>
      </c>
      <c r="C20" s="62">
        <f t="shared" si="3"/>
        <v>1</v>
      </c>
      <c r="D20" s="63">
        <f t="shared" si="4"/>
        <v>6</v>
      </c>
      <c r="E20" s="73">
        <v>1</v>
      </c>
      <c r="F20" s="74">
        <v>2</v>
      </c>
      <c r="G20" s="44" t="s">
        <v>21</v>
      </c>
      <c r="H20" s="111" t="s">
        <v>25</v>
      </c>
      <c r="I20" s="88" t="s">
        <v>33</v>
      </c>
      <c r="J20" s="72" t="s">
        <v>27</v>
      </c>
      <c r="K20" s="18" t="s">
        <v>24</v>
      </c>
      <c r="L20" s="82"/>
      <c r="M20" s="106">
        <f t="shared" si="5"/>
        <v>0</v>
      </c>
      <c r="O20" s="50"/>
    </row>
    <row r="21" spans="2:15" ht="124.8" thickBot="1">
      <c r="B21" s="61">
        <f t="shared" si="2"/>
        <v>1</v>
      </c>
      <c r="C21" s="62">
        <f t="shared" si="3"/>
        <v>1</v>
      </c>
      <c r="D21" s="63">
        <f t="shared" si="4"/>
        <v>7</v>
      </c>
      <c r="E21" s="73">
        <v>1</v>
      </c>
      <c r="F21" s="74">
        <v>1</v>
      </c>
      <c r="G21" s="44" t="s">
        <v>21</v>
      </c>
      <c r="H21" s="111" t="s">
        <v>34</v>
      </c>
      <c r="I21" s="88" t="s">
        <v>35</v>
      </c>
      <c r="J21" s="72" t="s">
        <v>23</v>
      </c>
      <c r="K21" s="18" t="s">
        <v>24</v>
      </c>
      <c r="L21" s="82"/>
      <c r="M21" s="106">
        <f t="shared" si="5"/>
        <v>0</v>
      </c>
      <c r="O21" s="50"/>
    </row>
    <row r="22" spans="2:15" ht="110.4">
      <c r="B22" s="61">
        <f t="shared" si="2"/>
        <v>1</v>
      </c>
      <c r="C22" s="62">
        <f t="shared" si="3"/>
        <v>1</v>
      </c>
      <c r="D22" s="63">
        <f t="shared" si="4"/>
        <v>8</v>
      </c>
      <c r="E22" s="73">
        <v>1</v>
      </c>
      <c r="F22" s="74">
        <v>1</v>
      </c>
      <c r="G22" s="44" t="s">
        <v>21</v>
      </c>
      <c r="H22" s="111" t="s">
        <v>36</v>
      </c>
      <c r="I22" s="88" t="s">
        <v>37</v>
      </c>
      <c r="J22" s="72" t="s">
        <v>23</v>
      </c>
      <c r="K22" s="18" t="s">
        <v>24</v>
      </c>
      <c r="L22" s="82"/>
      <c r="M22" s="106">
        <f t="shared" si="5"/>
        <v>0</v>
      </c>
      <c r="O22" s="50"/>
    </row>
    <row r="23" spans="2:15" ht="124.2">
      <c r="B23" s="61">
        <f t="shared" si="2"/>
        <v>1</v>
      </c>
      <c r="C23" s="62">
        <f t="shared" si="3"/>
        <v>1</v>
      </c>
      <c r="D23" s="63">
        <f t="shared" si="4"/>
        <v>9</v>
      </c>
      <c r="E23" s="116">
        <v>120</v>
      </c>
      <c r="F23" s="74">
        <v>1</v>
      </c>
      <c r="G23" s="44" t="s">
        <v>21</v>
      </c>
      <c r="H23" s="111" t="s">
        <v>38</v>
      </c>
      <c r="I23" s="88" t="s">
        <v>39</v>
      </c>
      <c r="J23" s="72" t="s">
        <v>40</v>
      </c>
      <c r="K23" s="18" t="s">
        <v>24</v>
      </c>
      <c r="L23" s="82"/>
      <c r="M23" s="106">
        <f t="shared" si="5"/>
        <v>0</v>
      </c>
      <c r="O23" s="50"/>
    </row>
    <row r="24" spans="2:15" ht="166.2" thickBot="1">
      <c r="B24" s="61">
        <f t="shared" si="2"/>
        <v>1</v>
      </c>
      <c r="C24" s="62">
        <f t="shared" si="3"/>
        <v>1</v>
      </c>
      <c r="D24" s="63">
        <f t="shared" si="4"/>
        <v>10</v>
      </c>
      <c r="E24" s="73">
        <v>1</v>
      </c>
      <c r="F24" s="74">
        <v>1</v>
      </c>
      <c r="G24" s="44" t="s">
        <v>21</v>
      </c>
      <c r="H24" s="111" t="s">
        <v>41</v>
      </c>
      <c r="I24" s="88" t="s">
        <v>172</v>
      </c>
      <c r="J24" s="72" t="s">
        <v>23</v>
      </c>
      <c r="K24" s="18" t="s">
        <v>24</v>
      </c>
      <c r="L24" s="82"/>
      <c r="M24" s="106">
        <f t="shared" si="5"/>
        <v>0</v>
      </c>
      <c r="O24" s="50"/>
    </row>
    <row r="25" spans="2:15" ht="152.4" thickBot="1">
      <c r="B25" s="61">
        <f t="shared" si="2"/>
        <v>1</v>
      </c>
      <c r="C25" s="62">
        <f t="shared" si="3"/>
        <v>1</v>
      </c>
      <c r="D25" s="63">
        <f t="shared" si="4"/>
        <v>11</v>
      </c>
      <c r="E25" s="73">
        <v>1</v>
      </c>
      <c r="F25" s="74">
        <v>1</v>
      </c>
      <c r="G25" s="44" t="s">
        <v>21</v>
      </c>
      <c r="H25" s="111" t="s">
        <v>42</v>
      </c>
      <c r="I25" s="88" t="s">
        <v>43</v>
      </c>
      <c r="J25" s="72" t="s">
        <v>23</v>
      </c>
      <c r="K25" s="18" t="s">
        <v>24</v>
      </c>
      <c r="L25" s="82"/>
      <c r="M25" s="106">
        <f t="shared" si="5"/>
        <v>0</v>
      </c>
      <c r="O25" s="50"/>
    </row>
    <row r="26" spans="2:15" ht="166.2" thickBot="1">
      <c r="B26" s="61">
        <f t="shared" si="2"/>
        <v>1</v>
      </c>
      <c r="C26" s="62">
        <f t="shared" si="3"/>
        <v>1</v>
      </c>
      <c r="D26" s="63">
        <f t="shared" si="4"/>
        <v>12</v>
      </c>
      <c r="E26" s="73">
        <v>1</v>
      </c>
      <c r="F26" s="74">
        <v>1</v>
      </c>
      <c r="G26" s="44" t="s">
        <v>21</v>
      </c>
      <c r="H26" s="111" t="s">
        <v>44</v>
      </c>
      <c r="I26" s="88" t="s">
        <v>45</v>
      </c>
      <c r="J26" s="72" t="s">
        <v>23</v>
      </c>
      <c r="K26" s="18" t="s">
        <v>24</v>
      </c>
      <c r="L26" s="82"/>
      <c r="M26" s="106">
        <f t="shared" si="5"/>
        <v>0</v>
      </c>
      <c r="O26" s="50"/>
    </row>
    <row r="27" spans="2:15" ht="138.6" thickBot="1">
      <c r="B27" s="61">
        <f t="shared" si="2"/>
        <v>1</v>
      </c>
      <c r="C27" s="62">
        <f t="shared" si="3"/>
        <v>1</v>
      </c>
      <c r="D27" s="63">
        <f t="shared" si="4"/>
        <v>13</v>
      </c>
      <c r="E27" s="73">
        <v>1</v>
      </c>
      <c r="F27" s="74">
        <v>1</v>
      </c>
      <c r="G27" s="44" t="s">
        <v>21</v>
      </c>
      <c r="H27" s="111" t="s">
        <v>46</v>
      </c>
      <c r="I27" s="88" t="s">
        <v>47</v>
      </c>
      <c r="J27" s="72" t="s">
        <v>23</v>
      </c>
      <c r="K27" s="18" t="s">
        <v>24</v>
      </c>
      <c r="L27" s="82"/>
      <c r="M27" s="106">
        <f t="shared" si="5"/>
        <v>0</v>
      </c>
      <c r="O27" s="50"/>
    </row>
    <row r="28" spans="2:15" ht="124.8" thickBot="1">
      <c r="B28" s="61">
        <f t="shared" si="2"/>
        <v>1</v>
      </c>
      <c r="C28" s="62">
        <f t="shared" si="3"/>
        <v>1</v>
      </c>
      <c r="D28" s="63">
        <f t="shared" si="4"/>
        <v>14</v>
      </c>
      <c r="E28" s="73">
        <v>1</v>
      </c>
      <c r="F28" s="74">
        <v>1</v>
      </c>
      <c r="G28" s="44" t="s">
        <v>21</v>
      </c>
      <c r="H28" s="111" t="s">
        <v>48</v>
      </c>
      <c r="I28" s="88" t="s">
        <v>49</v>
      </c>
      <c r="J28" s="72" t="s">
        <v>23</v>
      </c>
      <c r="K28" s="18" t="s">
        <v>24</v>
      </c>
      <c r="L28" s="82"/>
      <c r="M28" s="106">
        <f t="shared" si="5"/>
        <v>0</v>
      </c>
      <c r="O28" s="50"/>
    </row>
    <row r="29" spans="2:15" ht="138.6" thickBot="1">
      <c r="B29" s="61">
        <f t="shared" si="2"/>
        <v>1</v>
      </c>
      <c r="C29" s="62">
        <f t="shared" si="3"/>
        <v>1</v>
      </c>
      <c r="D29" s="63">
        <f t="shared" si="4"/>
        <v>15</v>
      </c>
      <c r="E29" s="73">
        <v>1</v>
      </c>
      <c r="F29" s="74">
        <v>1</v>
      </c>
      <c r="G29" s="44" t="s">
        <v>21</v>
      </c>
      <c r="H29" s="111" t="s">
        <v>50</v>
      </c>
      <c r="I29" s="88" t="s">
        <v>51</v>
      </c>
      <c r="J29" s="72" t="s">
        <v>23</v>
      </c>
      <c r="K29" s="18" t="s">
        <v>24</v>
      </c>
      <c r="L29" s="82"/>
      <c r="M29" s="106">
        <f t="shared" si="5"/>
        <v>0</v>
      </c>
      <c r="O29" s="50"/>
    </row>
    <row r="30" spans="2:15" ht="151.80000000000001">
      <c r="B30" s="61">
        <f t="shared" si="2"/>
        <v>1</v>
      </c>
      <c r="C30" s="62">
        <f t="shared" si="3"/>
        <v>1</v>
      </c>
      <c r="D30" s="63">
        <f t="shared" si="4"/>
        <v>16</v>
      </c>
      <c r="E30" s="73">
        <v>1</v>
      </c>
      <c r="F30" s="74">
        <v>1</v>
      </c>
      <c r="G30" s="44" t="s">
        <v>21</v>
      </c>
      <c r="H30" s="111" t="s">
        <v>52</v>
      </c>
      <c r="I30" s="88" t="s">
        <v>53</v>
      </c>
      <c r="J30" s="72" t="s">
        <v>23</v>
      </c>
      <c r="K30" s="18" t="s">
        <v>24</v>
      </c>
      <c r="L30" s="82"/>
      <c r="M30" s="106">
        <f t="shared" si="5"/>
        <v>0</v>
      </c>
      <c r="O30" s="50"/>
    </row>
    <row r="31" spans="2:15" ht="151.80000000000001">
      <c r="B31" s="61">
        <f t="shared" si="2"/>
        <v>1</v>
      </c>
      <c r="C31" s="62">
        <f t="shared" si="3"/>
        <v>1</v>
      </c>
      <c r="D31" s="63">
        <f t="shared" si="4"/>
        <v>17</v>
      </c>
      <c r="E31" s="73">
        <v>1</v>
      </c>
      <c r="F31" s="74">
        <v>1</v>
      </c>
      <c r="G31" s="44" t="s">
        <v>21</v>
      </c>
      <c r="H31" s="111" t="s">
        <v>54</v>
      </c>
      <c r="I31" s="88" t="s">
        <v>55</v>
      </c>
      <c r="J31" s="72" t="s">
        <v>23</v>
      </c>
      <c r="K31" s="18" t="s">
        <v>24</v>
      </c>
      <c r="L31" s="82"/>
      <c r="M31" s="106">
        <f t="shared" si="5"/>
        <v>0</v>
      </c>
      <c r="O31" s="50"/>
    </row>
    <row r="32" spans="2:15" ht="151.80000000000001">
      <c r="B32" s="61">
        <f t="shared" si="2"/>
        <v>1</v>
      </c>
      <c r="C32" s="62">
        <f t="shared" si="3"/>
        <v>1</v>
      </c>
      <c r="D32" s="63">
        <f t="shared" si="4"/>
        <v>18</v>
      </c>
      <c r="E32" s="73">
        <v>1</v>
      </c>
      <c r="F32" s="74">
        <v>1</v>
      </c>
      <c r="G32" s="44" t="s">
        <v>21</v>
      </c>
      <c r="H32" s="111" t="s">
        <v>56</v>
      </c>
      <c r="I32" s="88" t="s">
        <v>57</v>
      </c>
      <c r="J32" s="72" t="s">
        <v>23</v>
      </c>
      <c r="K32" s="18" t="s">
        <v>24</v>
      </c>
      <c r="L32" s="82"/>
      <c r="M32" s="106">
        <f t="shared" si="5"/>
        <v>0</v>
      </c>
      <c r="O32" s="50"/>
    </row>
    <row r="33" spans="2:15" ht="151.80000000000001">
      <c r="B33" s="61">
        <f t="shared" si="2"/>
        <v>1</v>
      </c>
      <c r="C33" s="62">
        <f t="shared" si="3"/>
        <v>1</v>
      </c>
      <c r="D33" s="63">
        <f t="shared" si="4"/>
        <v>19</v>
      </c>
      <c r="E33" s="73">
        <v>1</v>
      </c>
      <c r="F33" s="74">
        <v>1</v>
      </c>
      <c r="G33" s="44" t="s">
        <v>21</v>
      </c>
      <c r="H33" s="111" t="s">
        <v>58</v>
      </c>
      <c r="I33" s="88" t="s">
        <v>59</v>
      </c>
      <c r="J33" s="72" t="s">
        <v>23</v>
      </c>
      <c r="K33" s="18" t="s">
        <v>24</v>
      </c>
      <c r="L33" s="82"/>
      <c r="M33" s="106">
        <f t="shared" si="5"/>
        <v>0</v>
      </c>
      <c r="O33" s="50"/>
    </row>
    <row r="34" spans="2:15" ht="151.80000000000001">
      <c r="B34" s="61">
        <f t="shared" si="2"/>
        <v>1</v>
      </c>
      <c r="C34" s="62">
        <f t="shared" si="3"/>
        <v>1</v>
      </c>
      <c r="D34" s="63">
        <f t="shared" si="4"/>
        <v>20</v>
      </c>
      <c r="E34" s="73">
        <v>1</v>
      </c>
      <c r="F34" s="74">
        <v>1</v>
      </c>
      <c r="G34" s="44" t="s">
        <v>21</v>
      </c>
      <c r="H34" s="111" t="s">
        <v>60</v>
      </c>
      <c r="I34" s="88" t="s">
        <v>174</v>
      </c>
      <c r="J34" s="72" t="s">
        <v>23</v>
      </c>
      <c r="K34" s="18" t="s">
        <v>24</v>
      </c>
      <c r="L34" s="82"/>
      <c r="M34" s="106">
        <f t="shared" si="5"/>
        <v>0</v>
      </c>
      <c r="O34" s="50"/>
    </row>
    <row r="35" spans="2:15" ht="152.4" thickBot="1">
      <c r="B35" s="61">
        <f t="shared" si="2"/>
        <v>1</v>
      </c>
      <c r="C35" s="62">
        <f t="shared" si="3"/>
        <v>1</v>
      </c>
      <c r="D35" s="63">
        <f t="shared" si="4"/>
        <v>21</v>
      </c>
      <c r="E35" s="73">
        <v>1</v>
      </c>
      <c r="F35" s="74">
        <v>1</v>
      </c>
      <c r="G35" s="44" t="s">
        <v>21</v>
      </c>
      <c r="H35" s="111" t="s">
        <v>61</v>
      </c>
      <c r="I35" s="88" t="s">
        <v>175</v>
      </c>
      <c r="J35" s="72" t="s">
        <v>23</v>
      </c>
      <c r="K35" s="18" t="s">
        <v>24</v>
      </c>
      <c r="L35" s="82"/>
      <c r="M35" s="106">
        <f t="shared" si="5"/>
        <v>0</v>
      </c>
      <c r="O35" s="50"/>
    </row>
    <row r="36" spans="2:15" ht="151.80000000000001">
      <c r="B36" s="61">
        <f t="shared" si="2"/>
        <v>1</v>
      </c>
      <c r="C36" s="62">
        <f t="shared" si="3"/>
        <v>1</v>
      </c>
      <c r="D36" s="63">
        <f t="shared" si="4"/>
        <v>22</v>
      </c>
      <c r="E36" s="73">
        <v>1</v>
      </c>
      <c r="F36" s="74">
        <v>1</v>
      </c>
      <c r="G36" s="44" t="s">
        <v>21</v>
      </c>
      <c r="H36" s="110" t="s">
        <v>62</v>
      </c>
      <c r="I36" s="110" t="s">
        <v>223</v>
      </c>
      <c r="J36" s="72" t="s">
        <v>23</v>
      </c>
      <c r="K36" s="18" t="s">
        <v>24</v>
      </c>
      <c r="L36" s="82"/>
      <c r="M36" s="106">
        <f t="shared" si="5"/>
        <v>0</v>
      </c>
      <c r="O36" s="50"/>
    </row>
    <row r="37" spans="2:15" ht="151.80000000000001">
      <c r="B37" s="61">
        <f t="shared" si="2"/>
        <v>1</v>
      </c>
      <c r="C37" s="62">
        <f t="shared" si="3"/>
        <v>1</v>
      </c>
      <c r="D37" s="63">
        <f t="shared" si="4"/>
        <v>23</v>
      </c>
      <c r="E37" s="73">
        <v>1</v>
      </c>
      <c r="F37" s="74">
        <v>1</v>
      </c>
      <c r="G37" s="44" t="s">
        <v>21</v>
      </c>
      <c r="H37" s="124" t="s">
        <v>63</v>
      </c>
      <c r="I37" s="110" t="s">
        <v>176</v>
      </c>
      <c r="J37" s="72" t="s">
        <v>23</v>
      </c>
      <c r="K37" s="18" t="s">
        <v>24</v>
      </c>
      <c r="L37" s="82"/>
      <c r="M37" s="106">
        <f t="shared" si="5"/>
        <v>0</v>
      </c>
      <c r="O37" s="50"/>
    </row>
    <row r="38" spans="2:15" ht="138.6" thickBot="1">
      <c r="B38" s="61">
        <f t="shared" si="2"/>
        <v>1</v>
      </c>
      <c r="C38" s="62">
        <f t="shared" si="3"/>
        <v>1</v>
      </c>
      <c r="D38" s="63">
        <f t="shared" si="4"/>
        <v>24</v>
      </c>
      <c r="E38" s="73">
        <v>1</v>
      </c>
      <c r="F38" s="74">
        <v>1</v>
      </c>
      <c r="G38" s="44" t="s">
        <v>21</v>
      </c>
      <c r="H38" s="110" t="s">
        <v>64</v>
      </c>
      <c r="I38" s="87" t="s">
        <v>187</v>
      </c>
      <c r="J38" s="72" t="s">
        <v>23</v>
      </c>
      <c r="K38" s="18" t="s">
        <v>24</v>
      </c>
      <c r="L38" s="82"/>
      <c r="M38" s="106">
        <f t="shared" si="5"/>
        <v>0</v>
      </c>
      <c r="O38" s="50"/>
    </row>
    <row r="39" spans="2:15" ht="138.6" thickBot="1">
      <c r="B39" s="61">
        <f t="shared" si="2"/>
        <v>1</v>
      </c>
      <c r="C39" s="62">
        <f t="shared" si="3"/>
        <v>1</v>
      </c>
      <c r="D39" s="63">
        <f t="shared" si="4"/>
        <v>25</v>
      </c>
      <c r="E39" s="73">
        <v>1</v>
      </c>
      <c r="F39" s="74">
        <v>1</v>
      </c>
      <c r="G39" s="44" t="s">
        <v>21</v>
      </c>
      <c r="H39" s="111" t="s">
        <v>65</v>
      </c>
      <c r="I39" s="88" t="s">
        <v>188</v>
      </c>
      <c r="J39" s="72" t="s">
        <v>23</v>
      </c>
      <c r="K39" s="18" t="s">
        <v>24</v>
      </c>
      <c r="L39" s="82"/>
      <c r="M39" s="106">
        <f t="shared" si="5"/>
        <v>0</v>
      </c>
      <c r="O39" s="50"/>
    </row>
    <row r="40" spans="2:15" ht="138.6" thickBot="1">
      <c r="B40" s="61">
        <f t="shared" si="2"/>
        <v>1</v>
      </c>
      <c r="C40" s="62">
        <f t="shared" si="3"/>
        <v>1</v>
      </c>
      <c r="D40" s="63">
        <f t="shared" si="4"/>
        <v>26</v>
      </c>
      <c r="E40" s="73">
        <v>1</v>
      </c>
      <c r="F40" s="74">
        <v>1</v>
      </c>
      <c r="G40" s="44" t="s">
        <v>21</v>
      </c>
      <c r="H40" s="111" t="s">
        <v>66</v>
      </c>
      <c r="I40" s="88" t="s">
        <v>189</v>
      </c>
      <c r="J40" s="72" t="s">
        <v>23</v>
      </c>
      <c r="K40" s="18" t="s">
        <v>24</v>
      </c>
      <c r="L40" s="82"/>
      <c r="M40" s="106">
        <f t="shared" si="5"/>
        <v>0</v>
      </c>
      <c r="O40" s="50"/>
    </row>
    <row r="41" spans="2:15" ht="235.2" thickBot="1">
      <c r="B41" s="61">
        <f t="shared" si="2"/>
        <v>1</v>
      </c>
      <c r="C41" s="62">
        <f t="shared" si="3"/>
        <v>1</v>
      </c>
      <c r="D41" s="63">
        <f t="shared" si="4"/>
        <v>27</v>
      </c>
      <c r="E41" s="73">
        <v>1</v>
      </c>
      <c r="F41" s="74">
        <v>1</v>
      </c>
      <c r="G41" s="44" t="s">
        <v>21</v>
      </c>
      <c r="H41" s="111" t="s">
        <v>67</v>
      </c>
      <c r="I41" s="88" t="s">
        <v>68</v>
      </c>
      <c r="J41" s="72" t="s">
        <v>23</v>
      </c>
      <c r="K41" s="18" t="s">
        <v>24</v>
      </c>
      <c r="L41" s="82"/>
      <c r="M41" s="106">
        <f t="shared" si="5"/>
        <v>0</v>
      </c>
      <c r="O41" s="50"/>
    </row>
    <row r="42" spans="2:15" ht="42" thickBot="1">
      <c r="B42" s="61">
        <f t="shared" si="2"/>
        <v>1</v>
      </c>
      <c r="C42" s="62">
        <f t="shared" si="3"/>
        <v>1</v>
      </c>
      <c r="D42" s="63">
        <f t="shared" si="4"/>
        <v>28</v>
      </c>
      <c r="E42" s="73">
        <v>1</v>
      </c>
      <c r="F42" s="74">
        <v>2</v>
      </c>
      <c r="G42" s="44" t="s">
        <v>21</v>
      </c>
      <c r="H42" s="111" t="s">
        <v>25</v>
      </c>
      <c r="I42" s="88" t="s">
        <v>69</v>
      </c>
      <c r="J42" s="72" t="s">
        <v>27</v>
      </c>
      <c r="K42" s="18" t="s">
        <v>24</v>
      </c>
      <c r="L42" s="82"/>
      <c r="M42" s="106">
        <f t="shared" si="5"/>
        <v>0</v>
      </c>
      <c r="O42" s="50"/>
    </row>
    <row r="43" spans="2:15" ht="152.4" thickBot="1">
      <c r="B43" s="61">
        <f t="shared" si="2"/>
        <v>1</v>
      </c>
      <c r="C43" s="62">
        <f t="shared" si="3"/>
        <v>1</v>
      </c>
      <c r="D43" s="63">
        <f t="shared" si="4"/>
        <v>29</v>
      </c>
      <c r="E43" s="73">
        <v>1</v>
      </c>
      <c r="F43" s="74">
        <v>1</v>
      </c>
      <c r="G43" s="44" t="s">
        <v>21</v>
      </c>
      <c r="H43" s="111" t="s">
        <v>70</v>
      </c>
      <c r="I43" s="88" t="s">
        <v>71</v>
      </c>
      <c r="J43" s="72" t="s">
        <v>23</v>
      </c>
      <c r="K43" s="18" t="s">
        <v>24</v>
      </c>
      <c r="L43" s="82"/>
      <c r="M43" s="106">
        <f t="shared" si="5"/>
        <v>0</v>
      </c>
      <c r="O43" s="50"/>
    </row>
    <row r="44" spans="2:15" ht="138.6" thickBot="1">
      <c r="B44" s="61">
        <f t="shared" si="2"/>
        <v>1</v>
      </c>
      <c r="C44" s="62">
        <f t="shared" si="3"/>
        <v>1</v>
      </c>
      <c r="D44" s="63">
        <f t="shared" si="4"/>
        <v>30</v>
      </c>
      <c r="E44" s="73">
        <v>1</v>
      </c>
      <c r="F44" s="74">
        <v>1</v>
      </c>
      <c r="G44" s="44" t="s">
        <v>21</v>
      </c>
      <c r="H44" s="111" t="s">
        <v>72</v>
      </c>
      <c r="I44" s="88" t="s">
        <v>73</v>
      </c>
      <c r="J44" s="72" t="s">
        <v>23</v>
      </c>
      <c r="K44" s="18" t="s">
        <v>24</v>
      </c>
      <c r="L44" s="82"/>
      <c r="M44" s="106">
        <f t="shared" si="5"/>
        <v>0</v>
      </c>
      <c r="O44" s="50"/>
    </row>
    <row r="45" spans="2:15" ht="138.6" thickBot="1">
      <c r="B45" s="61">
        <f t="shared" si="2"/>
        <v>1</v>
      </c>
      <c r="C45" s="62">
        <f t="shared" si="3"/>
        <v>1</v>
      </c>
      <c r="D45" s="63">
        <f t="shared" si="4"/>
        <v>31</v>
      </c>
      <c r="E45" s="73">
        <v>1</v>
      </c>
      <c r="F45" s="74">
        <v>1</v>
      </c>
      <c r="G45" s="44" t="s">
        <v>21</v>
      </c>
      <c r="H45" s="111" t="s">
        <v>74</v>
      </c>
      <c r="I45" s="88" t="s">
        <v>75</v>
      </c>
      <c r="J45" s="72" t="s">
        <v>23</v>
      </c>
      <c r="K45" s="18" t="s">
        <v>24</v>
      </c>
      <c r="L45" s="82"/>
      <c r="M45" s="106">
        <f t="shared" si="5"/>
        <v>0</v>
      </c>
      <c r="O45" s="50"/>
    </row>
    <row r="46" spans="2:15" ht="138.6" thickBot="1">
      <c r="B46" s="61">
        <f t="shared" si="2"/>
        <v>1</v>
      </c>
      <c r="C46" s="62">
        <f t="shared" si="3"/>
        <v>1</v>
      </c>
      <c r="D46" s="63">
        <f t="shared" si="4"/>
        <v>32</v>
      </c>
      <c r="E46" s="73">
        <v>1</v>
      </c>
      <c r="F46" s="74">
        <v>1</v>
      </c>
      <c r="G46" s="44" t="s">
        <v>21</v>
      </c>
      <c r="H46" s="111" t="s">
        <v>76</v>
      </c>
      <c r="I46" s="88" t="s">
        <v>77</v>
      </c>
      <c r="J46" s="72" t="s">
        <v>23</v>
      </c>
      <c r="K46" s="18" t="s">
        <v>24</v>
      </c>
      <c r="L46" s="82"/>
      <c r="M46" s="106">
        <f t="shared" si="5"/>
        <v>0</v>
      </c>
      <c r="O46" s="50"/>
    </row>
    <row r="47" spans="2:15" ht="151.80000000000001">
      <c r="B47" s="61">
        <f t="shared" si="2"/>
        <v>1</v>
      </c>
      <c r="C47" s="62">
        <f t="shared" si="3"/>
        <v>1</v>
      </c>
      <c r="D47" s="63">
        <f t="shared" si="4"/>
        <v>33</v>
      </c>
      <c r="E47" s="73">
        <v>1</v>
      </c>
      <c r="F47" s="74">
        <v>1</v>
      </c>
      <c r="G47" s="44" t="s">
        <v>21</v>
      </c>
      <c r="H47" s="111" t="s">
        <v>78</v>
      </c>
      <c r="I47" s="88" t="s">
        <v>177</v>
      </c>
      <c r="J47" s="72" t="s">
        <v>23</v>
      </c>
      <c r="K47" s="18" t="s">
        <v>24</v>
      </c>
      <c r="L47" s="82"/>
      <c r="M47" s="106">
        <f t="shared" si="5"/>
        <v>0</v>
      </c>
      <c r="O47" s="50"/>
    </row>
    <row r="48" spans="2:15" ht="152.4" thickBot="1">
      <c r="B48" s="61">
        <f t="shared" si="2"/>
        <v>1</v>
      </c>
      <c r="C48" s="62">
        <f t="shared" si="3"/>
        <v>1</v>
      </c>
      <c r="D48" s="63">
        <f t="shared" si="4"/>
        <v>34</v>
      </c>
      <c r="E48" s="73">
        <v>1</v>
      </c>
      <c r="F48" s="74">
        <v>1</v>
      </c>
      <c r="G48" s="44" t="s">
        <v>21</v>
      </c>
      <c r="H48" s="111" t="s">
        <v>79</v>
      </c>
      <c r="I48" s="88" t="s">
        <v>178</v>
      </c>
      <c r="J48" s="72" t="s">
        <v>23</v>
      </c>
      <c r="K48" s="18" t="s">
        <v>24</v>
      </c>
      <c r="L48" s="82"/>
      <c r="M48" s="106">
        <f t="shared" si="5"/>
        <v>0</v>
      </c>
      <c r="O48" s="50"/>
    </row>
    <row r="49" spans="2:15" ht="124.8" thickBot="1">
      <c r="B49" s="61">
        <f t="shared" si="2"/>
        <v>1</v>
      </c>
      <c r="C49" s="62">
        <f t="shared" si="3"/>
        <v>1</v>
      </c>
      <c r="D49" s="63">
        <f t="shared" si="4"/>
        <v>35</v>
      </c>
      <c r="E49" s="73">
        <v>1</v>
      </c>
      <c r="F49" s="74">
        <v>1</v>
      </c>
      <c r="G49" s="44" t="s">
        <v>21</v>
      </c>
      <c r="H49" s="111" t="s">
        <v>226</v>
      </c>
      <c r="I49" s="88" t="s">
        <v>224</v>
      </c>
      <c r="J49" s="72" t="s">
        <v>23</v>
      </c>
      <c r="K49" s="18" t="s">
        <v>24</v>
      </c>
      <c r="L49" s="82"/>
      <c r="M49" s="106">
        <f t="shared" si="5"/>
        <v>0</v>
      </c>
      <c r="O49" s="50"/>
    </row>
    <row r="50" spans="2:15" ht="138.6" thickBot="1">
      <c r="B50" s="61">
        <f t="shared" si="2"/>
        <v>1</v>
      </c>
      <c r="C50" s="62">
        <f t="shared" si="3"/>
        <v>1</v>
      </c>
      <c r="D50" s="63">
        <f t="shared" si="4"/>
        <v>36</v>
      </c>
      <c r="E50" s="73">
        <v>1</v>
      </c>
      <c r="F50" s="74">
        <v>1</v>
      </c>
      <c r="G50" s="44" t="s">
        <v>21</v>
      </c>
      <c r="H50" s="111" t="s">
        <v>80</v>
      </c>
      <c r="I50" s="88" t="s">
        <v>191</v>
      </c>
      <c r="J50" s="72" t="s">
        <v>23</v>
      </c>
      <c r="K50" s="18" t="s">
        <v>24</v>
      </c>
      <c r="L50" s="82"/>
      <c r="M50" s="106">
        <f t="shared" si="5"/>
        <v>0</v>
      </c>
      <c r="O50" s="50"/>
    </row>
    <row r="51" spans="2:15" ht="165.6">
      <c r="B51" s="61">
        <f t="shared" si="2"/>
        <v>1</v>
      </c>
      <c r="C51" s="62">
        <f t="shared" si="3"/>
        <v>1</v>
      </c>
      <c r="D51" s="63">
        <f t="shared" si="4"/>
        <v>37</v>
      </c>
      <c r="E51" s="73">
        <v>532</v>
      </c>
      <c r="F51" s="74">
        <v>1</v>
      </c>
      <c r="G51" s="44" t="s">
        <v>21</v>
      </c>
      <c r="H51" s="111" t="s">
        <v>81</v>
      </c>
      <c r="I51" s="88" t="s">
        <v>190</v>
      </c>
      <c r="J51" s="72" t="s">
        <v>23</v>
      </c>
      <c r="K51" s="18" t="s">
        <v>24</v>
      </c>
      <c r="L51" s="82"/>
      <c r="M51" s="106">
        <f t="shared" si="5"/>
        <v>0</v>
      </c>
      <c r="O51" s="50"/>
    </row>
    <row r="52" spans="2:15" ht="151.80000000000001">
      <c r="B52" s="61">
        <f t="shared" si="2"/>
        <v>1</v>
      </c>
      <c r="C52" s="62">
        <f t="shared" si="3"/>
        <v>1</v>
      </c>
      <c r="D52" s="63">
        <f t="shared" si="4"/>
        <v>38</v>
      </c>
      <c r="E52" s="73">
        <v>24</v>
      </c>
      <c r="F52" s="74">
        <v>1</v>
      </c>
      <c r="G52" s="44" t="s">
        <v>21</v>
      </c>
      <c r="H52" s="111" t="s">
        <v>82</v>
      </c>
      <c r="I52" s="88" t="s">
        <v>192</v>
      </c>
      <c r="J52" s="72" t="s">
        <v>23</v>
      </c>
      <c r="K52" s="18" t="s">
        <v>24</v>
      </c>
      <c r="L52" s="82"/>
      <c r="M52" s="106">
        <f t="shared" si="5"/>
        <v>0</v>
      </c>
      <c r="O52" s="50"/>
    </row>
    <row r="53" spans="2:15" ht="124.2">
      <c r="B53" s="61">
        <f t="shared" si="2"/>
        <v>1</v>
      </c>
      <c r="C53" s="62">
        <f t="shared" si="3"/>
        <v>1</v>
      </c>
      <c r="D53" s="63">
        <f t="shared" si="4"/>
        <v>39</v>
      </c>
      <c r="E53" s="73">
        <v>5</v>
      </c>
      <c r="F53" s="74">
        <v>1</v>
      </c>
      <c r="G53" s="44" t="s">
        <v>21</v>
      </c>
      <c r="H53" s="111" t="s">
        <v>83</v>
      </c>
      <c r="I53" s="88" t="s">
        <v>193</v>
      </c>
      <c r="J53" s="72" t="s">
        <v>23</v>
      </c>
      <c r="K53" s="18" t="s">
        <v>24</v>
      </c>
      <c r="L53" s="82"/>
      <c r="M53" s="106">
        <f t="shared" si="5"/>
        <v>0</v>
      </c>
      <c r="O53" s="50"/>
    </row>
    <row r="54" spans="2:15" ht="165.6">
      <c r="B54" s="61">
        <f t="shared" si="2"/>
        <v>1</v>
      </c>
      <c r="C54" s="62">
        <f t="shared" si="3"/>
        <v>1</v>
      </c>
      <c r="D54" s="63">
        <f t="shared" si="4"/>
        <v>40</v>
      </c>
      <c r="E54" s="73">
        <v>1</v>
      </c>
      <c r="F54" s="74">
        <v>1</v>
      </c>
      <c r="G54" s="44" t="s">
        <v>21</v>
      </c>
      <c r="H54" s="111" t="s">
        <v>84</v>
      </c>
      <c r="I54" s="122" t="s">
        <v>194</v>
      </c>
      <c r="J54" s="72" t="s">
        <v>23</v>
      </c>
      <c r="K54" s="18" t="s">
        <v>24</v>
      </c>
      <c r="L54" s="82"/>
      <c r="M54" s="106">
        <f t="shared" si="5"/>
        <v>0</v>
      </c>
      <c r="O54" s="50"/>
    </row>
    <row r="55" spans="2:15" ht="97.2" thickBot="1">
      <c r="B55" s="61">
        <f t="shared" si="2"/>
        <v>1</v>
      </c>
      <c r="C55" s="62">
        <f t="shared" si="3"/>
        <v>1</v>
      </c>
      <c r="D55" s="63">
        <f t="shared" si="4"/>
        <v>41</v>
      </c>
      <c r="E55" s="73">
        <v>1</v>
      </c>
      <c r="F55" s="74">
        <v>1</v>
      </c>
      <c r="G55" s="44" t="s">
        <v>21</v>
      </c>
      <c r="H55" s="111" t="s">
        <v>85</v>
      </c>
      <c r="I55" s="88" t="s">
        <v>86</v>
      </c>
      <c r="J55" s="72" t="s">
        <v>23</v>
      </c>
      <c r="K55" s="18" t="s">
        <v>24</v>
      </c>
      <c r="L55" s="82"/>
      <c r="M55" s="106">
        <f t="shared" si="5"/>
        <v>0</v>
      </c>
      <c r="O55" s="50"/>
    </row>
    <row r="56" spans="2:15" ht="165.6">
      <c r="B56" s="61">
        <f t="shared" si="2"/>
        <v>1</v>
      </c>
      <c r="C56" s="62">
        <f t="shared" si="3"/>
        <v>1</v>
      </c>
      <c r="D56" s="63">
        <f t="shared" si="4"/>
        <v>42</v>
      </c>
      <c r="E56" s="73">
        <v>1</v>
      </c>
      <c r="F56" s="74">
        <v>1</v>
      </c>
      <c r="G56" s="44" t="s">
        <v>21</v>
      </c>
      <c r="H56" s="111" t="s">
        <v>87</v>
      </c>
      <c r="I56" s="88" t="s">
        <v>195</v>
      </c>
      <c r="J56" s="72" t="s">
        <v>23</v>
      </c>
      <c r="K56" s="18" t="s">
        <v>24</v>
      </c>
      <c r="L56" s="82"/>
      <c r="M56" s="106">
        <f t="shared" si="5"/>
        <v>0</v>
      </c>
      <c r="O56" s="50"/>
    </row>
    <row r="57" spans="2:15" ht="138.6" thickBot="1">
      <c r="B57" s="61">
        <f t="shared" si="2"/>
        <v>1</v>
      </c>
      <c r="C57" s="62">
        <f t="shared" si="3"/>
        <v>1</v>
      </c>
      <c r="D57" s="63">
        <f t="shared" si="4"/>
        <v>43</v>
      </c>
      <c r="E57" s="114">
        <v>1</v>
      </c>
      <c r="F57" s="114">
        <v>1</v>
      </c>
      <c r="G57" s="19" t="s">
        <v>21</v>
      </c>
      <c r="H57" s="111" t="s">
        <v>88</v>
      </c>
      <c r="I57" s="88" t="s">
        <v>179</v>
      </c>
      <c r="J57" s="72" t="s">
        <v>23</v>
      </c>
      <c r="K57" s="18" t="s">
        <v>24</v>
      </c>
      <c r="L57" s="82"/>
      <c r="M57" s="106">
        <f t="shared" si="5"/>
        <v>0</v>
      </c>
      <c r="O57" s="50"/>
    </row>
    <row r="58" spans="2:15" s="21" customFormat="1" ht="23.4" thickBot="1">
      <c r="B58" s="56">
        <f>B13</f>
        <v>1</v>
      </c>
      <c r="C58" s="57">
        <f>C13+1</f>
        <v>2</v>
      </c>
      <c r="D58" s="65"/>
      <c r="E58" s="97" t="s">
        <v>89</v>
      </c>
      <c r="F58" s="98"/>
      <c r="G58" s="99"/>
      <c r="H58" s="100"/>
      <c r="I58" s="101"/>
      <c r="J58" s="102"/>
      <c r="K58" s="102"/>
      <c r="L58" s="103"/>
      <c r="M58" s="104"/>
      <c r="O58" s="48"/>
    </row>
    <row r="59" spans="2:15" s="22" customFormat="1" ht="35.4" thickBot="1">
      <c r="B59" s="131" t="s">
        <v>10</v>
      </c>
      <c r="C59" s="132"/>
      <c r="D59" s="133"/>
      <c r="E59" s="37" t="s">
        <v>11</v>
      </c>
      <c r="F59" s="37" t="s">
        <v>12</v>
      </c>
      <c r="G59" s="38" t="s">
        <v>13</v>
      </c>
      <c r="H59" s="39" t="s">
        <v>14</v>
      </c>
      <c r="I59" s="86" t="s">
        <v>15</v>
      </c>
      <c r="J59" s="40" t="s">
        <v>90</v>
      </c>
      <c r="K59" s="41" t="s">
        <v>17</v>
      </c>
      <c r="L59" s="42" t="s">
        <v>18</v>
      </c>
      <c r="M59" s="43" t="s">
        <v>19</v>
      </c>
      <c r="O59" s="49" t="s">
        <v>20</v>
      </c>
    </row>
    <row r="60" spans="2:15" ht="225.6" customHeight="1" thickBot="1">
      <c r="B60" s="61">
        <f>$B$58</f>
        <v>1</v>
      </c>
      <c r="C60" s="62">
        <f>$C$58</f>
        <v>2</v>
      </c>
      <c r="D60" s="63">
        <f>D58+1</f>
        <v>1</v>
      </c>
      <c r="E60" s="73">
        <v>1</v>
      </c>
      <c r="F60" s="74">
        <v>1</v>
      </c>
      <c r="G60" s="44" t="s">
        <v>21</v>
      </c>
      <c r="H60" s="111" t="s">
        <v>91</v>
      </c>
      <c r="I60" s="90" t="s">
        <v>180</v>
      </c>
      <c r="J60" s="72" t="s">
        <v>23</v>
      </c>
      <c r="K60" s="18" t="s">
        <v>24</v>
      </c>
      <c r="L60" s="82"/>
      <c r="M60" s="106">
        <f>IF(K60="Optional","nur EP",E60*F60*L60)</f>
        <v>0</v>
      </c>
      <c r="O60" s="50" t="str">
        <f t="shared" ref="O60:O128" si="6">IF(K60="Optional",L60*E60,"x")</f>
        <v>x</v>
      </c>
    </row>
    <row r="61" spans="2:15" ht="42" thickBot="1">
      <c r="B61" s="61">
        <f>$B$58</f>
        <v>1</v>
      </c>
      <c r="C61" s="62">
        <f>$C$58</f>
        <v>2</v>
      </c>
      <c r="D61" s="63">
        <f>D60+1</f>
        <v>2</v>
      </c>
      <c r="E61" s="73">
        <v>1</v>
      </c>
      <c r="F61" s="74">
        <v>2</v>
      </c>
      <c r="G61" s="44" t="s">
        <v>21</v>
      </c>
      <c r="H61" s="111" t="s">
        <v>25</v>
      </c>
      <c r="I61" s="88" t="s">
        <v>92</v>
      </c>
      <c r="J61" s="72" t="s">
        <v>27</v>
      </c>
      <c r="K61" s="18" t="s">
        <v>24</v>
      </c>
      <c r="L61" s="82"/>
      <c r="M61" s="106">
        <f t="shared" ref="M61:M92" si="7">IF(K61="Optional","nur EP",E61*F61*L61)</f>
        <v>0</v>
      </c>
      <c r="O61" s="50"/>
    </row>
    <row r="62" spans="2:15" ht="69.599999999999994" thickBot="1">
      <c r="B62" s="61">
        <f t="shared" ref="B62:B92" si="8">$B$58</f>
        <v>1</v>
      </c>
      <c r="C62" s="62">
        <f t="shared" ref="C62:C92" si="9">$C$58</f>
        <v>2</v>
      </c>
      <c r="D62" s="63">
        <f>D61+1</f>
        <v>3</v>
      </c>
      <c r="E62" s="73">
        <v>1</v>
      </c>
      <c r="F62" s="74">
        <v>1</v>
      </c>
      <c r="G62" s="44" t="s">
        <v>21</v>
      </c>
      <c r="H62" s="111" t="s">
        <v>93</v>
      </c>
      <c r="I62" s="90" t="s">
        <v>196</v>
      </c>
      <c r="J62" s="72" t="s">
        <v>23</v>
      </c>
      <c r="K62" s="18" t="s">
        <v>24</v>
      </c>
      <c r="L62" s="82"/>
      <c r="M62" s="106">
        <f t="shared" si="7"/>
        <v>0</v>
      </c>
      <c r="O62" s="50"/>
    </row>
    <row r="63" spans="2:15" ht="207.6" thickBot="1">
      <c r="B63" s="61">
        <f t="shared" si="8"/>
        <v>1</v>
      </c>
      <c r="C63" s="62">
        <f t="shared" si="9"/>
        <v>2</v>
      </c>
      <c r="D63" s="63">
        <f t="shared" ref="D63:D92" si="10">D62+1</f>
        <v>4</v>
      </c>
      <c r="E63" s="73">
        <v>1</v>
      </c>
      <c r="F63" s="74">
        <v>1</v>
      </c>
      <c r="G63" s="44" t="s">
        <v>21</v>
      </c>
      <c r="H63" s="111" t="s">
        <v>94</v>
      </c>
      <c r="I63" s="90" t="s">
        <v>181</v>
      </c>
      <c r="J63" s="72" t="s">
        <v>23</v>
      </c>
      <c r="K63" s="18" t="s">
        <v>24</v>
      </c>
      <c r="L63" s="82"/>
      <c r="M63" s="106">
        <f t="shared" si="7"/>
        <v>0</v>
      </c>
      <c r="O63" s="50"/>
    </row>
    <row r="64" spans="2:15" ht="42" thickBot="1">
      <c r="B64" s="61">
        <f t="shared" si="8"/>
        <v>1</v>
      </c>
      <c r="C64" s="62">
        <f t="shared" si="9"/>
        <v>2</v>
      </c>
      <c r="D64" s="63">
        <f t="shared" si="10"/>
        <v>5</v>
      </c>
      <c r="E64" s="73">
        <v>1</v>
      </c>
      <c r="F64" s="74">
        <v>2</v>
      </c>
      <c r="G64" s="44" t="s">
        <v>21</v>
      </c>
      <c r="H64" s="111" t="s">
        <v>25</v>
      </c>
      <c r="I64" s="88" t="s">
        <v>95</v>
      </c>
      <c r="J64" s="72" t="s">
        <v>27</v>
      </c>
      <c r="K64" s="18" t="s">
        <v>24</v>
      </c>
      <c r="L64" s="82"/>
      <c r="M64" s="106">
        <f t="shared" si="7"/>
        <v>0</v>
      </c>
      <c r="O64" s="50"/>
    </row>
    <row r="65" spans="2:15" ht="83.4" thickBot="1">
      <c r="B65" s="61">
        <f t="shared" si="8"/>
        <v>1</v>
      </c>
      <c r="C65" s="62">
        <f t="shared" si="9"/>
        <v>2</v>
      </c>
      <c r="D65" s="63">
        <f t="shared" si="10"/>
        <v>6</v>
      </c>
      <c r="E65" s="73">
        <v>1</v>
      </c>
      <c r="F65" s="74">
        <v>1</v>
      </c>
      <c r="G65" s="44" t="s">
        <v>21</v>
      </c>
      <c r="H65" s="111" t="s">
        <v>96</v>
      </c>
      <c r="I65" s="90" t="s">
        <v>197</v>
      </c>
      <c r="J65" s="72" t="s">
        <v>23</v>
      </c>
      <c r="K65" s="18" t="s">
        <v>24</v>
      </c>
      <c r="L65" s="82"/>
      <c r="M65" s="106">
        <f t="shared" si="7"/>
        <v>0</v>
      </c>
      <c r="O65" s="50"/>
    </row>
    <row r="66" spans="2:15" ht="211.8" customHeight="1">
      <c r="B66" s="61">
        <f t="shared" si="8"/>
        <v>1</v>
      </c>
      <c r="C66" s="62">
        <f t="shared" si="9"/>
        <v>2</v>
      </c>
      <c r="D66" s="63">
        <f t="shared" si="10"/>
        <v>7</v>
      </c>
      <c r="E66" s="73">
        <v>1</v>
      </c>
      <c r="F66" s="74">
        <v>1</v>
      </c>
      <c r="G66" s="44" t="s">
        <v>21</v>
      </c>
      <c r="H66" s="111" t="s">
        <v>97</v>
      </c>
      <c r="I66" s="90" t="s">
        <v>98</v>
      </c>
      <c r="J66" s="72" t="s">
        <v>23</v>
      </c>
      <c r="K66" s="18" t="s">
        <v>24</v>
      </c>
      <c r="L66" s="82"/>
      <c r="M66" s="106">
        <f t="shared" si="7"/>
        <v>0</v>
      </c>
      <c r="O66" s="50"/>
    </row>
    <row r="67" spans="2:15" ht="42" thickBot="1">
      <c r="B67" s="61">
        <f t="shared" si="8"/>
        <v>1</v>
      </c>
      <c r="C67" s="62">
        <f t="shared" si="9"/>
        <v>2</v>
      </c>
      <c r="D67" s="63">
        <f t="shared" si="10"/>
        <v>8</v>
      </c>
      <c r="E67" s="73">
        <v>1</v>
      </c>
      <c r="F67" s="74">
        <v>2</v>
      </c>
      <c r="G67" s="44" t="s">
        <v>21</v>
      </c>
      <c r="H67" s="111" t="s">
        <v>25</v>
      </c>
      <c r="I67" s="88" t="s">
        <v>99</v>
      </c>
      <c r="J67" s="72" t="s">
        <v>27</v>
      </c>
      <c r="K67" s="18" t="s">
        <v>24</v>
      </c>
      <c r="L67" s="82"/>
      <c r="M67" s="106">
        <f t="shared" si="7"/>
        <v>0</v>
      </c>
      <c r="O67" s="50"/>
    </row>
    <row r="68" spans="2:15" ht="83.4" thickBot="1">
      <c r="B68" s="61">
        <f t="shared" si="8"/>
        <v>1</v>
      </c>
      <c r="C68" s="62">
        <f t="shared" si="9"/>
        <v>2</v>
      </c>
      <c r="D68" s="63">
        <f t="shared" si="10"/>
        <v>9</v>
      </c>
      <c r="E68" s="73">
        <v>1</v>
      </c>
      <c r="F68" s="74">
        <v>1</v>
      </c>
      <c r="G68" s="44" t="s">
        <v>21</v>
      </c>
      <c r="H68" s="111" t="s">
        <v>100</v>
      </c>
      <c r="I68" s="90" t="s">
        <v>225</v>
      </c>
      <c r="J68" s="72" t="s">
        <v>23</v>
      </c>
      <c r="K68" s="18" t="s">
        <v>24</v>
      </c>
      <c r="L68" s="82"/>
      <c r="M68" s="106">
        <f t="shared" si="7"/>
        <v>0</v>
      </c>
      <c r="O68" s="50"/>
    </row>
    <row r="69" spans="2:15" ht="111" thickBot="1">
      <c r="B69" s="61">
        <f t="shared" si="8"/>
        <v>1</v>
      </c>
      <c r="C69" s="62">
        <f t="shared" si="9"/>
        <v>2</v>
      </c>
      <c r="D69" s="63">
        <f t="shared" si="10"/>
        <v>10</v>
      </c>
      <c r="E69" s="73">
        <v>1</v>
      </c>
      <c r="F69" s="74">
        <v>1</v>
      </c>
      <c r="G69" s="44" t="s">
        <v>21</v>
      </c>
      <c r="H69" s="111" t="s">
        <v>101</v>
      </c>
      <c r="I69" s="90" t="s">
        <v>198</v>
      </c>
      <c r="J69" s="72" t="s">
        <v>23</v>
      </c>
      <c r="K69" s="18" t="s">
        <v>24</v>
      </c>
      <c r="L69" s="82"/>
      <c r="M69" s="106">
        <f t="shared" si="7"/>
        <v>0</v>
      </c>
      <c r="O69" s="50"/>
    </row>
    <row r="70" spans="2:15" ht="97.2" thickBot="1">
      <c r="B70" s="61">
        <f t="shared" si="8"/>
        <v>1</v>
      </c>
      <c r="C70" s="62">
        <f t="shared" si="9"/>
        <v>2</v>
      </c>
      <c r="D70" s="63">
        <f t="shared" si="10"/>
        <v>11</v>
      </c>
      <c r="E70" s="73">
        <v>1</v>
      </c>
      <c r="F70" s="74">
        <v>1</v>
      </c>
      <c r="G70" s="44" t="s">
        <v>21</v>
      </c>
      <c r="H70" s="111" t="s">
        <v>227</v>
      </c>
      <c r="I70" s="90" t="s">
        <v>199</v>
      </c>
      <c r="J70" s="72" t="s">
        <v>23</v>
      </c>
      <c r="K70" s="18" t="s">
        <v>24</v>
      </c>
      <c r="L70" s="82"/>
      <c r="M70" s="106">
        <f t="shared" si="7"/>
        <v>0</v>
      </c>
      <c r="O70" s="50"/>
    </row>
    <row r="71" spans="2:15" ht="97.2" thickBot="1">
      <c r="B71" s="61">
        <f t="shared" si="8"/>
        <v>1</v>
      </c>
      <c r="C71" s="62">
        <f t="shared" si="9"/>
        <v>2</v>
      </c>
      <c r="D71" s="63">
        <f t="shared" si="10"/>
        <v>12</v>
      </c>
      <c r="E71" s="73">
        <v>1</v>
      </c>
      <c r="F71" s="74">
        <v>1</v>
      </c>
      <c r="G71" s="44" t="s">
        <v>21</v>
      </c>
      <c r="H71" s="111" t="s">
        <v>102</v>
      </c>
      <c r="I71" s="90" t="s">
        <v>200</v>
      </c>
      <c r="J71" s="72" t="s">
        <v>23</v>
      </c>
      <c r="K71" s="18" t="s">
        <v>24</v>
      </c>
      <c r="L71" s="82"/>
      <c r="M71" s="106">
        <f t="shared" si="7"/>
        <v>0</v>
      </c>
      <c r="O71" s="50"/>
    </row>
    <row r="72" spans="2:15" ht="97.2" thickBot="1">
      <c r="B72" s="61">
        <f t="shared" si="8"/>
        <v>1</v>
      </c>
      <c r="C72" s="62">
        <f t="shared" si="9"/>
        <v>2</v>
      </c>
      <c r="D72" s="63">
        <f t="shared" si="10"/>
        <v>13</v>
      </c>
      <c r="E72" s="73">
        <v>1</v>
      </c>
      <c r="F72" s="74">
        <v>1</v>
      </c>
      <c r="G72" s="44" t="s">
        <v>21</v>
      </c>
      <c r="H72" s="111" t="s">
        <v>103</v>
      </c>
      <c r="I72" s="90" t="s">
        <v>201</v>
      </c>
      <c r="J72" s="72" t="s">
        <v>23</v>
      </c>
      <c r="K72" s="18" t="s">
        <v>24</v>
      </c>
      <c r="L72" s="82"/>
      <c r="M72" s="106">
        <f t="shared" si="7"/>
        <v>0</v>
      </c>
      <c r="O72" s="50"/>
    </row>
    <row r="73" spans="2:15" ht="97.2" thickBot="1">
      <c r="B73" s="61">
        <f t="shared" si="8"/>
        <v>1</v>
      </c>
      <c r="C73" s="62">
        <f t="shared" si="9"/>
        <v>2</v>
      </c>
      <c r="D73" s="63">
        <f t="shared" si="10"/>
        <v>14</v>
      </c>
      <c r="E73" s="73">
        <v>1</v>
      </c>
      <c r="F73" s="74">
        <v>1</v>
      </c>
      <c r="G73" s="44" t="s">
        <v>21</v>
      </c>
      <c r="H73" s="111" t="s">
        <v>104</v>
      </c>
      <c r="I73" s="90" t="s">
        <v>105</v>
      </c>
      <c r="J73" s="72" t="s">
        <v>23</v>
      </c>
      <c r="K73" s="18" t="s">
        <v>24</v>
      </c>
      <c r="L73" s="82"/>
      <c r="M73" s="106">
        <f t="shared" si="7"/>
        <v>0</v>
      </c>
      <c r="O73" s="50"/>
    </row>
    <row r="74" spans="2:15" ht="97.2" thickBot="1">
      <c r="B74" s="61">
        <f t="shared" si="8"/>
        <v>1</v>
      </c>
      <c r="C74" s="62">
        <f t="shared" si="9"/>
        <v>2</v>
      </c>
      <c r="D74" s="63">
        <f t="shared" si="10"/>
        <v>15</v>
      </c>
      <c r="E74" s="73">
        <v>1</v>
      </c>
      <c r="F74" s="74">
        <v>1</v>
      </c>
      <c r="G74" s="44" t="s">
        <v>21</v>
      </c>
      <c r="H74" s="111" t="s">
        <v>106</v>
      </c>
      <c r="I74" s="90" t="s">
        <v>202</v>
      </c>
      <c r="J74" s="72" t="s">
        <v>23</v>
      </c>
      <c r="K74" s="18" t="s">
        <v>24</v>
      </c>
      <c r="L74" s="82"/>
      <c r="M74" s="106">
        <f t="shared" si="7"/>
        <v>0</v>
      </c>
      <c r="O74" s="50"/>
    </row>
    <row r="75" spans="2:15" ht="97.2" thickBot="1">
      <c r="B75" s="61">
        <f t="shared" si="8"/>
        <v>1</v>
      </c>
      <c r="C75" s="62">
        <f t="shared" si="9"/>
        <v>2</v>
      </c>
      <c r="D75" s="63">
        <f t="shared" si="10"/>
        <v>16</v>
      </c>
      <c r="E75" s="73">
        <v>1</v>
      </c>
      <c r="F75" s="74">
        <v>1</v>
      </c>
      <c r="G75" s="44" t="s">
        <v>21</v>
      </c>
      <c r="H75" s="111" t="s">
        <v>106</v>
      </c>
      <c r="I75" s="90" t="s">
        <v>203</v>
      </c>
      <c r="J75" s="72" t="s">
        <v>23</v>
      </c>
      <c r="K75" s="18" t="s">
        <v>24</v>
      </c>
      <c r="L75" s="82"/>
      <c r="M75" s="106">
        <f t="shared" si="7"/>
        <v>0</v>
      </c>
      <c r="O75" s="50"/>
    </row>
    <row r="76" spans="2:15" ht="97.2" thickBot="1">
      <c r="B76" s="61">
        <f t="shared" si="8"/>
        <v>1</v>
      </c>
      <c r="C76" s="62">
        <f t="shared" si="9"/>
        <v>2</v>
      </c>
      <c r="D76" s="63">
        <f t="shared" si="10"/>
        <v>17</v>
      </c>
      <c r="E76" s="73">
        <v>1</v>
      </c>
      <c r="F76" s="74">
        <v>1</v>
      </c>
      <c r="G76" s="44" t="s">
        <v>21</v>
      </c>
      <c r="H76" s="111" t="s">
        <v>107</v>
      </c>
      <c r="I76" s="90" t="s">
        <v>204</v>
      </c>
      <c r="J76" s="72" t="s">
        <v>23</v>
      </c>
      <c r="K76" s="18" t="s">
        <v>24</v>
      </c>
      <c r="L76" s="82"/>
      <c r="M76" s="106">
        <f t="shared" si="7"/>
        <v>0</v>
      </c>
      <c r="O76" s="50"/>
    </row>
    <row r="77" spans="2:15" ht="97.2" thickBot="1">
      <c r="B77" s="61">
        <f t="shared" si="8"/>
        <v>1</v>
      </c>
      <c r="C77" s="62">
        <f t="shared" si="9"/>
        <v>2</v>
      </c>
      <c r="D77" s="63">
        <f t="shared" si="10"/>
        <v>18</v>
      </c>
      <c r="E77" s="73">
        <v>1</v>
      </c>
      <c r="F77" s="74">
        <v>1</v>
      </c>
      <c r="G77" s="44" t="s">
        <v>21</v>
      </c>
      <c r="H77" s="111" t="s">
        <v>108</v>
      </c>
      <c r="I77" s="90" t="s">
        <v>205</v>
      </c>
      <c r="J77" s="72" t="s">
        <v>23</v>
      </c>
      <c r="K77" s="18" t="s">
        <v>24</v>
      </c>
      <c r="L77" s="82"/>
      <c r="M77" s="106">
        <f t="shared" si="7"/>
        <v>0</v>
      </c>
      <c r="O77" s="50"/>
    </row>
    <row r="78" spans="2:15" ht="97.2" thickBot="1">
      <c r="B78" s="61">
        <f t="shared" si="8"/>
        <v>1</v>
      </c>
      <c r="C78" s="62">
        <f t="shared" si="9"/>
        <v>2</v>
      </c>
      <c r="D78" s="63">
        <f t="shared" si="10"/>
        <v>19</v>
      </c>
      <c r="E78" s="73">
        <v>1</v>
      </c>
      <c r="F78" s="74">
        <v>1</v>
      </c>
      <c r="G78" s="44" t="s">
        <v>21</v>
      </c>
      <c r="H78" s="111" t="s">
        <v>108</v>
      </c>
      <c r="I78" s="90" t="s">
        <v>206</v>
      </c>
      <c r="J78" s="72" t="s">
        <v>23</v>
      </c>
      <c r="K78" s="18" t="s">
        <v>24</v>
      </c>
      <c r="L78" s="82"/>
      <c r="M78" s="106">
        <f t="shared" si="7"/>
        <v>0</v>
      </c>
      <c r="O78" s="50"/>
    </row>
    <row r="79" spans="2:15" ht="97.2" thickBot="1">
      <c r="B79" s="61">
        <f t="shared" si="8"/>
        <v>1</v>
      </c>
      <c r="C79" s="62">
        <f t="shared" si="9"/>
        <v>2</v>
      </c>
      <c r="D79" s="63">
        <f t="shared" si="10"/>
        <v>20</v>
      </c>
      <c r="E79" s="73">
        <v>1</v>
      </c>
      <c r="F79" s="74">
        <v>1</v>
      </c>
      <c r="G79" s="44" t="s">
        <v>21</v>
      </c>
      <c r="H79" s="111" t="s">
        <v>109</v>
      </c>
      <c r="I79" s="90" t="s">
        <v>207</v>
      </c>
      <c r="J79" s="72" t="s">
        <v>23</v>
      </c>
      <c r="K79" s="18" t="s">
        <v>24</v>
      </c>
      <c r="L79" s="82"/>
      <c r="M79" s="106">
        <f t="shared" si="7"/>
        <v>0</v>
      </c>
      <c r="O79" s="50"/>
    </row>
    <row r="80" spans="2:15" ht="97.2" thickBot="1">
      <c r="B80" s="61">
        <f t="shared" si="8"/>
        <v>1</v>
      </c>
      <c r="C80" s="62">
        <f t="shared" si="9"/>
        <v>2</v>
      </c>
      <c r="D80" s="63">
        <f t="shared" si="10"/>
        <v>21</v>
      </c>
      <c r="E80" s="73">
        <v>1</v>
      </c>
      <c r="F80" s="74">
        <v>1</v>
      </c>
      <c r="G80" s="44" t="s">
        <v>21</v>
      </c>
      <c r="H80" s="111" t="s">
        <v>110</v>
      </c>
      <c r="I80" s="90" t="s">
        <v>208</v>
      </c>
      <c r="J80" s="72" t="s">
        <v>23</v>
      </c>
      <c r="K80" s="18" t="s">
        <v>24</v>
      </c>
      <c r="L80" s="82"/>
      <c r="M80" s="106">
        <f t="shared" si="7"/>
        <v>0</v>
      </c>
      <c r="O80" s="50"/>
    </row>
    <row r="81" spans="2:15" ht="97.2" thickBot="1">
      <c r="B81" s="61">
        <f t="shared" si="8"/>
        <v>1</v>
      </c>
      <c r="C81" s="62">
        <f t="shared" si="9"/>
        <v>2</v>
      </c>
      <c r="D81" s="63">
        <f t="shared" si="10"/>
        <v>22</v>
      </c>
      <c r="E81" s="73">
        <v>1</v>
      </c>
      <c r="F81" s="74">
        <v>1</v>
      </c>
      <c r="G81" s="44" t="s">
        <v>21</v>
      </c>
      <c r="H81" s="111" t="s">
        <v>110</v>
      </c>
      <c r="I81" s="90" t="s">
        <v>209</v>
      </c>
      <c r="J81" s="72" t="s">
        <v>23</v>
      </c>
      <c r="K81" s="18" t="s">
        <v>24</v>
      </c>
      <c r="L81" s="82"/>
      <c r="M81" s="106">
        <f t="shared" si="7"/>
        <v>0</v>
      </c>
      <c r="O81" s="50"/>
    </row>
    <row r="82" spans="2:15" ht="97.2" thickBot="1">
      <c r="B82" s="61">
        <f t="shared" si="8"/>
        <v>1</v>
      </c>
      <c r="C82" s="62">
        <f t="shared" si="9"/>
        <v>2</v>
      </c>
      <c r="D82" s="63">
        <f t="shared" si="10"/>
        <v>23</v>
      </c>
      <c r="E82" s="73">
        <v>1</v>
      </c>
      <c r="F82" s="74">
        <v>1</v>
      </c>
      <c r="G82" s="44" t="s">
        <v>21</v>
      </c>
      <c r="H82" s="111" t="s">
        <v>110</v>
      </c>
      <c r="I82" s="90" t="s">
        <v>210</v>
      </c>
      <c r="J82" s="72" t="s">
        <v>23</v>
      </c>
      <c r="K82" s="18" t="s">
        <v>24</v>
      </c>
      <c r="L82" s="82"/>
      <c r="M82" s="106">
        <f t="shared" si="7"/>
        <v>0</v>
      </c>
      <c r="O82" s="50"/>
    </row>
    <row r="83" spans="2:15" ht="97.2" thickBot="1">
      <c r="B83" s="61">
        <f t="shared" si="8"/>
        <v>1</v>
      </c>
      <c r="C83" s="62">
        <f t="shared" si="9"/>
        <v>2</v>
      </c>
      <c r="D83" s="63">
        <f t="shared" si="10"/>
        <v>24</v>
      </c>
      <c r="E83" s="73">
        <v>1</v>
      </c>
      <c r="F83" s="74">
        <v>1</v>
      </c>
      <c r="G83" s="44" t="s">
        <v>21</v>
      </c>
      <c r="H83" s="111" t="s">
        <v>110</v>
      </c>
      <c r="I83" s="90" t="s">
        <v>211</v>
      </c>
      <c r="J83" s="72" t="s">
        <v>23</v>
      </c>
      <c r="K83" s="18" t="s">
        <v>24</v>
      </c>
      <c r="L83" s="82"/>
      <c r="M83" s="106">
        <f t="shared" si="7"/>
        <v>0</v>
      </c>
      <c r="O83" s="50"/>
    </row>
    <row r="84" spans="2:15" ht="97.2" thickBot="1">
      <c r="B84" s="61">
        <f t="shared" si="8"/>
        <v>1</v>
      </c>
      <c r="C84" s="62">
        <f t="shared" si="9"/>
        <v>2</v>
      </c>
      <c r="D84" s="63">
        <f t="shared" si="10"/>
        <v>25</v>
      </c>
      <c r="E84" s="73">
        <v>1</v>
      </c>
      <c r="F84" s="74">
        <v>1</v>
      </c>
      <c r="G84" s="44" t="s">
        <v>21</v>
      </c>
      <c r="H84" s="111" t="s">
        <v>110</v>
      </c>
      <c r="I84" s="90" t="s">
        <v>212</v>
      </c>
      <c r="J84" s="72" t="s">
        <v>23</v>
      </c>
      <c r="K84" s="18" t="s">
        <v>24</v>
      </c>
      <c r="L84" s="82"/>
      <c r="M84" s="106">
        <f t="shared" si="7"/>
        <v>0</v>
      </c>
      <c r="O84" s="50"/>
    </row>
    <row r="85" spans="2:15" ht="97.2" thickBot="1">
      <c r="B85" s="61">
        <f t="shared" si="8"/>
        <v>1</v>
      </c>
      <c r="C85" s="62">
        <f t="shared" si="9"/>
        <v>2</v>
      </c>
      <c r="D85" s="63">
        <f t="shared" si="10"/>
        <v>26</v>
      </c>
      <c r="E85" s="73">
        <v>1</v>
      </c>
      <c r="F85" s="74">
        <v>1</v>
      </c>
      <c r="G85" s="44" t="s">
        <v>21</v>
      </c>
      <c r="H85" s="111" t="s">
        <v>110</v>
      </c>
      <c r="I85" s="90" t="s">
        <v>213</v>
      </c>
      <c r="J85" s="72" t="s">
        <v>23</v>
      </c>
      <c r="K85" s="18" t="s">
        <v>24</v>
      </c>
      <c r="L85" s="82"/>
      <c r="M85" s="106">
        <f t="shared" si="7"/>
        <v>0</v>
      </c>
      <c r="O85" s="50"/>
    </row>
    <row r="86" spans="2:15" ht="97.2" thickBot="1">
      <c r="B86" s="61">
        <f t="shared" si="8"/>
        <v>1</v>
      </c>
      <c r="C86" s="62">
        <f t="shared" si="9"/>
        <v>2</v>
      </c>
      <c r="D86" s="63">
        <f t="shared" si="10"/>
        <v>27</v>
      </c>
      <c r="E86" s="73">
        <v>1</v>
      </c>
      <c r="F86" s="74">
        <v>1</v>
      </c>
      <c r="G86" s="44" t="s">
        <v>21</v>
      </c>
      <c r="H86" s="111" t="s">
        <v>110</v>
      </c>
      <c r="I86" s="90" t="s">
        <v>214</v>
      </c>
      <c r="J86" s="72" t="s">
        <v>23</v>
      </c>
      <c r="K86" s="18" t="s">
        <v>24</v>
      </c>
      <c r="L86" s="82"/>
      <c r="M86" s="106">
        <f t="shared" si="7"/>
        <v>0</v>
      </c>
      <c r="O86" s="50"/>
    </row>
    <row r="87" spans="2:15" ht="97.2" thickBot="1">
      <c r="B87" s="61">
        <f t="shared" si="8"/>
        <v>1</v>
      </c>
      <c r="C87" s="62">
        <f t="shared" si="9"/>
        <v>2</v>
      </c>
      <c r="D87" s="63">
        <f t="shared" si="10"/>
        <v>28</v>
      </c>
      <c r="E87" s="73">
        <v>1</v>
      </c>
      <c r="F87" s="74">
        <v>1</v>
      </c>
      <c r="G87" s="44" t="s">
        <v>21</v>
      </c>
      <c r="H87" s="111" t="s">
        <v>110</v>
      </c>
      <c r="I87" s="90" t="s">
        <v>215</v>
      </c>
      <c r="J87" s="72" t="s">
        <v>23</v>
      </c>
      <c r="K87" s="18" t="s">
        <v>24</v>
      </c>
      <c r="L87" s="82"/>
      <c r="M87" s="106">
        <f t="shared" si="7"/>
        <v>0</v>
      </c>
      <c r="O87" s="50"/>
    </row>
    <row r="88" spans="2:15" ht="97.2" thickBot="1">
      <c r="B88" s="61">
        <f t="shared" si="8"/>
        <v>1</v>
      </c>
      <c r="C88" s="62">
        <f t="shared" si="9"/>
        <v>2</v>
      </c>
      <c r="D88" s="63">
        <f t="shared" si="10"/>
        <v>29</v>
      </c>
      <c r="E88" s="73">
        <v>1</v>
      </c>
      <c r="F88" s="74">
        <v>1</v>
      </c>
      <c r="G88" s="44" t="s">
        <v>21</v>
      </c>
      <c r="H88" s="111" t="s">
        <v>111</v>
      </c>
      <c r="I88" s="90" t="s">
        <v>216</v>
      </c>
      <c r="J88" s="72" t="s">
        <v>23</v>
      </c>
      <c r="K88" s="18" t="s">
        <v>24</v>
      </c>
      <c r="L88" s="82"/>
      <c r="M88" s="106">
        <f t="shared" si="7"/>
        <v>0</v>
      </c>
      <c r="O88" s="50"/>
    </row>
    <row r="89" spans="2:15" ht="97.2" thickBot="1">
      <c r="B89" s="61">
        <f t="shared" si="8"/>
        <v>1</v>
      </c>
      <c r="C89" s="62">
        <f t="shared" si="9"/>
        <v>2</v>
      </c>
      <c r="D89" s="63">
        <f t="shared" si="10"/>
        <v>30</v>
      </c>
      <c r="E89" s="73">
        <v>1</v>
      </c>
      <c r="F89" s="74">
        <v>1</v>
      </c>
      <c r="G89" s="44" t="s">
        <v>21</v>
      </c>
      <c r="H89" s="111" t="s">
        <v>111</v>
      </c>
      <c r="I89" s="90" t="s">
        <v>217</v>
      </c>
      <c r="J89" s="72" t="s">
        <v>23</v>
      </c>
      <c r="K89" s="18" t="s">
        <v>24</v>
      </c>
      <c r="L89" s="82"/>
      <c r="M89" s="106">
        <f t="shared" si="7"/>
        <v>0</v>
      </c>
      <c r="O89" s="50"/>
    </row>
    <row r="90" spans="2:15" ht="97.2" thickBot="1">
      <c r="B90" s="61">
        <f t="shared" si="8"/>
        <v>1</v>
      </c>
      <c r="C90" s="62">
        <f t="shared" si="9"/>
        <v>2</v>
      </c>
      <c r="D90" s="63">
        <f t="shared" si="10"/>
        <v>31</v>
      </c>
      <c r="E90" s="73">
        <v>1</v>
      </c>
      <c r="F90" s="74">
        <v>1</v>
      </c>
      <c r="G90" s="44" t="s">
        <v>21</v>
      </c>
      <c r="H90" s="111" t="s">
        <v>112</v>
      </c>
      <c r="I90" s="90" t="s">
        <v>218</v>
      </c>
      <c r="J90" s="72" t="s">
        <v>23</v>
      </c>
      <c r="K90" s="18" t="s">
        <v>24</v>
      </c>
      <c r="L90" s="82"/>
      <c r="M90" s="106">
        <f t="shared" si="7"/>
        <v>0</v>
      </c>
      <c r="O90" s="50"/>
    </row>
    <row r="91" spans="2:15" ht="152.4" thickBot="1">
      <c r="B91" s="61">
        <f t="shared" si="8"/>
        <v>1</v>
      </c>
      <c r="C91" s="62">
        <f t="shared" si="9"/>
        <v>2</v>
      </c>
      <c r="D91" s="63">
        <f t="shared" si="10"/>
        <v>32</v>
      </c>
      <c r="E91" s="73">
        <v>1</v>
      </c>
      <c r="F91" s="74">
        <v>1</v>
      </c>
      <c r="G91" s="44" t="s">
        <v>21</v>
      </c>
      <c r="H91" s="111" t="s">
        <v>113</v>
      </c>
      <c r="I91" s="90" t="s">
        <v>219</v>
      </c>
      <c r="J91" s="72" t="s">
        <v>23</v>
      </c>
      <c r="K91" s="18" t="s">
        <v>24</v>
      </c>
      <c r="L91" s="82"/>
      <c r="M91" s="106">
        <f t="shared" si="7"/>
        <v>0</v>
      </c>
      <c r="O91" s="50"/>
    </row>
    <row r="92" spans="2:15" ht="124.8" thickBot="1">
      <c r="B92" s="61">
        <f t="shared" si="8"/>
        <v>1</v>
      </c>
      <c r="C92" s="62">
        <f t="shared" si="9"/>
        <v>2</v>
      </c>
      <c r="D92" s="63">
        <f t="shared" si="10"/>
        <v>33</v>
      </c>
      <c r="E92" s="73">
        <v>33</v>
      </c>
      <c r="F92" s="74">
        <v>1</v>
      </c>
      <c r="G92" s="44" t="s">
        <v>21</v>
      </c>
      <c r="H92" s="111" t="s">
        <v>123</v>
      </c>
      <c r="I92" s="90" t="s">
        <v>220</v>
      </c>
      <c r="J92" s="72" t="s">
        <v>23</v>
      </c>
      <c r="K92" s="18" t="s">
        <v>24</v>
      </c>
      <c r="L92" s="82"/>
      <c r="M92" s="106">
        <f t="shared" si="7"/>
        <v>0</v>
      </c>
      <c r="O92" s="50"/>
    </row>
    <row r="93" spans="2:15" s="21" customFormat="1" ht="23.4" thickBot="1">
      <c r="B93" s="56">
        <f>B47</f>
        <v>1</v>
      </c>
      <c r="C93" s="57">
        <f>C58+1</f>
        <v>3</v>
      </c>
      <c r="D93" s="65"/>
      <c r="E93" s="71" t="s">
        <v>114</v>
      </c>
      <c r="F93" s="68"/>
      <c r="G93" s="30"/>
      <c r="H93" s="115"/>
      <c r="I93" s="85"/>
      <c r="J93" s="31"/>
      <c r="K93" s="31"/>
      <c r="L93" s="81"/>
      <c r="M93" s="32"/>
      <c r="O93" s="48"/>
    </row>
    <row r="94" spans="2:15" s="22" customFormat="1" ht="35.4" thickBot="1">
      <c r="B94" s="131" t="s">
        <v>10</v>
      </c>
      <c r="C94" s="132"/>
      <c r="D94" s="133"/>
      <c r="E94" s="91" t="s">
        <v>11</v>
      </c>
      <c r="F94" s="91" t="s">
        <v>12</v>
      </c>
      <c r="G94" s="92" t="s">
        <v>13</v>
      </c>
      <c r="H94" s="105" t="s">
        <v>14</v>
      </c>
      <c r="I94" s="112" t="s">
        <v>15</v>
      </c>
      <c r="J94" s="93" t="s">
        <v>90</v>
      </c>
      <c r="K94" s="94" t="s">
        <v>17</v>
      </c>
      <c r="L94" s="95" t="s">
        <v>18</v>
      </c>
      <c r="M94" s="96" t="s">
        <v>19</v>
      </c>
      <c r="O94" s="49" t="s">
        <v>20</v>
      </c>
    </row>
    <row r="95" spans="2:15" s="22" customFormat="1" ht="187.2" customHeight="1">
      <c r="B95" s="64">
        <f t="shared" ref="B95:B102" si="11">$B$93</f>
        <v>1</v>
      </c>
      <c r="C95" s="62">
        <f t="shared" ref="C95:C102" si="12">$C$93</f>
        <v>3</v>
      </c>
      <c r="D95" s="63">
        <v>1</v>
      </c>
      <c r="E95" s="73">
        <v>1</v>
      </c>
      <c r="F95" s="74">
        <v>1</v>
      </c>
      <c r="G95" s="44" t="s">
        <v>21</v>
      </c>
      <c r="H95" s="111" t="s">
        <v>115</v>
      </c>
      <c r="I95" s="90" t="s">
        <v>182</v>
      </c>
      <c r="J95" s="72" t="s">
        <v>23</v>
      </c>
      <c r="K95" s="18" t="s">
        <v>24</v>
      </c>
      <c r="L95" s="82"/>
      <c r="M95" s="106">
        <f>IF(K95="Optional","nur EP",E95*F95*L95)</f>
        <v>0</v>
      </c>
      <c r="O95" s="49"/>
    </row>
    <row r="96" spans="2:15" s="22" customFormat="1" ht="214.2" customHeight="1">
      <c r="B96" s="64">
        <f t="shared" si="11"/>
        <v>1</v>
      </c>
      <c r="C96" s="62">
        <f t="shared" si="12"/>
        <v>3</v>
      </c>
      <c r="D96" s="63">
        <f>D95+1</f>
        <v>2</v>
      </c>
      <c r="E96" s="73">
        <v>1</v>
      </c>
      <c r="F96" s="74">
        <v>1</v>
      </c>
      <c r="G96" s="44" t="s">
        <v>21</v>
      </c>
      <c r="H96" s="111" t="s">
        <v>116</v>
      </c>
      <c r="I96" s="90" t="s">
        <v>117</v>
      </c>
      <c r="J96" s="72" t="s">
        <v>23</v>
      </c>
      <c r="K96" s="18" t="s">
        <v>24</v>
      </c>
      <c r="L96" s="82"/>
      <c r="M96" s="106">
        <f t="shared" ref="M96:M101" si="13">IF(K96="Optional","nur EP",E96*F96*L96)</f>
        <v>0</v>
      </c>
      <c r="O96" s="49"/>
    </row>
    <row r="97" spans="2:15" s="22" customFormat="1" ht="41.4">
      <c r="B97" s="64">
        <f t="shared" si="11"/>
        <v>1</v>
      </c>
      <c r="C97" s="62">
        <f t="shared" si="12"/>
        <v>3</v>
      </c>
      <c r="D97" s="63">
        <f t="shared" ref="D97:D102" si="14">D96+1</f>
        <v>3</v>
      </c>
      <c r="E97" s="73">
        <v>1</v>
      </c>
      <c r="F97" s="74">
        <v>2</v>
      </c>
      <c r="G97" s="44" t="s">
        <v>21</v>
      </c>
      <c r="H97" s="111" t="s">
        <v>25</v>
      </c>
      <c r="I97" s="88" t="s">
        <v>118</v>
      </c>
      <c r="J97" s="72" t="s">
        <v>27</v>
      </c>
      <c r="K97" s="18" t="s">
        <v>24</v>
      </c>
      <c r="L97" s="82"/>
      <c r="M97" s="106">
        <f t="shared" si="13"/>
        <v>0</v>
      </c>
      <c r="O97" s="49"/>
    </row>
    <row r="98" spans="2:15" s="22" customFormat="1" ht="188.4" customHeight="1">
      <c r="B98" s="64">
        <f t="shared" si="11"/>
        <v>1</v>
      </c>
      <c r="C98" s="62">
        <f t="shared" si="12"/>
        <v>3</v>
      </c>
      <c r="D98" s="63">
        <f t="shared" si="14"/>
        <v>4</v>
      </c>
      <c r="E98" s="73">
        <v>1</v>
      </c>
      <c r="F98" s="74">
        <v>1</v>
      </c>
      <c r="G98" s="44" t="s">
        <v>21</v>
      </c>
      <c r="H98" s="111" t="s">
        <v>119</v>
      </c>
      <c r="I98" s="90" t="s">
        <v>120</v>
      </c>
      <c r="J98" s="72" t="s">
        <v>23</v>
      </c>
      <c r="K98" s="18" t="s">
        <v>24</v>
      </c>
      <c r="L98" s="82"/>
      <c r="M98" s="106">
        <f t="shared" si="13"/>
        <v>0</v>
      </c>
      <c r="O98" s="49"/>
    </row>
    <row r="99" spans="2:15" s="22" customFormat="1" ht="183.6" customHeight="1">
      <c r="B99" s="64">
        <f t="shared" si="11"/>
        <v>1</v>
      </c>
      <c r="C99" s="62">
        <f t="shared" si="12"/>
        <v>3</v>
      </c>
      <c r="D99" s="63">
        <f t="shared" si="14"/>
        <v>5</v>
      </c>
      <c r="E99" s="73">
        <v>1</v>
      </c>
      <c r="F99" s="74">
        <v>1</v>
      </c>
      <c r="G99" s="44" t="s">
        <v>21</v>
      </c>
      <c r="H99" s="111" t="s">
        <v>121</v>
      </c>
      <c r="I99" s="90" t="s">
        <v>122</v>
      </c>
      <c r="J99" s="72" t="s">
        <v>23</v>
      </c>
      <c r="K99" s="18" t="s">
        <v>24</v>
      </c>
      <c r="L99" s="82"/>
      <c r="M99" s="106">
        <f t="shared" si="13"/>
        <v>0</v>
      </c>
      <c r="O99" s="49"/>
    </row>
    <row r="100" spans="2:15" s="22" customFormat="1" ht="138">
      <c r="B100" s="64">
        <f t="shared" si="11"/>
        <v>1</v>
      </c>
      <c r="C100" s="62">
        <f t="shared" si="12"/>
        <v>3</v>
      </c>
      <c r="D100" s="63">
        <f t="shared" si="14"/>
        <v>6</v>
      </c>
      <c r="E100" s="73">
        <v>16</v>
      </c>
      <c r="F100" s="74">
        <v>1</v>
      </c>
      <c r="G100" s="44" t="s">
        <v>21</v>
      </c>
      <c r="H100" s="111" t="s">
        <v>123</v>
      </c>
      <c r="I100" s="90" t="s">
        <v>221</v>
      </c>
      <c r="J100" s="72" t="s">
        <v>23</v>
      </c>
      <c r="K100" s="18" t="s">
        <v>24</v>
      </c>
      <c r="L100" s="82"/>
      <c r="M100" s="106">
        <f t="shared" si="13"/>
        <v>0</v>
      </c>
      <c r="O100" s="49"/>
    </row>
    <row r="101" spans="2:15" s="22" customFormat="1" ht="133.19999999999999" customHeight="1">
      <c r="B101" s="64">
        <f t="shared" si="11"/>
        <v>1</v>
      </c>
      <c r="C101" s="62">
        <f t="shared" si="12"/>
        <v>3</v>
      </c>
      <c r="D101" s="63">
        <f t="shared" si="14"/>
        <v>7</v>
      </c>
      <c r="E101" s="73">
        <v>1</v>
      </c>
      <c r="F101" s="74">
        <v>1</v>
      </c>
      <c r="G101" s="44" t="s">
        <v>21</v>
      </c>
      <c r="H101" s="111" t="s">
        <v>124</v>
      </c>
      <c r="I101" s="90" t="s">
        <v>183</v>
      </c>
      <c r="J101" s="72" t="s">
        <v>23</v>
      </c>
      <c r="K101" s="18" t="s">
        <v>24</v>
      </c>
      <c r="L101" s="82"/>
      <c r="M101" s="106">
        <f t="shared" si="13"/>
        <v>0</v>
      </c>
      <c r="O101" s="49"/>
    </row>
    <row r="102" spans="2:15" s="22" customFormat="1" ht="198" customHeight="1">
      <c r="B102" s="64">
        <f t="shared" si="11"/>
        <v>1</v>
      </c>
      <c r="C102" s="62">
        <f t="shared" si="12"/>
        <v>3</v>
      </c>
      <c r="D102" s="63">
        <f t="shared" si="14"/>
        <v>8</v>
      </c>
      <c r="E102" s="114">
        <v>1</v>
      </c>
      <c r="F102" s="114">
        <v>1</v>
      </c>
      <c r="G102" s="19" t="s">
        <v>21</v>
      </c>
      <c r="H102" s="110" t="s">
        <v>125</v>
      </c>
      <c r="I102" s="123" t="s">
        <v>184</v>
      </c>
      <c r="J102" s="72" t="s">
        <v>23</v>
      </c>
      <c r="K102" s="18" t="s">
        <v>24</v>
      </c>
      <c r="L102" s="82"/>
      <c r="M102" s="106">
        <f>IF(K102="Optional","nur EP",E102*F102*L102)</f>
        <v>0</v>
      </c>
      <c r="O102" s="49"/>
    </row>
    <row r="103" spans="2:15" s="21" customFormat="1" ht="23.4" thickBot="1">
      <c r="B103" s="56">
        <f>B51</f>
        <v>1</v>
      </c>
      <c r="C103" s="57">
        <f>C93+1</f>
        <v>4</v>
      </c>
      <c r="D103" s="65"/>
      <c r="E103" s="97" t="s">
        <v>126</v>
      </c>
      <c r="F103" s="98"/>
      <c r="G103" s="99"/>
      <c r="H103" s="113"/>
      <c r="I103" s="101"/>
      <c r="J103" s="102"/>
      <c r="K103" s="102"/>
      <c r="L103" s="103"/>
      <c r="M103" s="104"/>
      <c r="O103" s="48"/>
    </row>
    <row r="104" spans="2:15" s="22" customFormat="1" ht="35.4" thickBot="1">
      <c r="B104" s="131" t="s">
        <v>10</v>
      </c>
      <c r="C104" s="132"/>
      <c r="D104" s="133"/>
      <c r="E104" s="91" t="s">
        <v>11</v>
      </c>
      <c r="F104" s="91" t="s">
        <v>12</v>
      </c>
      <c r="G104" s="92" t="s">
        <v>13</v>
      </c>
      <c r="H104" s="105" t="s">
        <v>14</v>
      </c>
      <c r="I104" s="112" t="s">
        <v>15</v>
      </c>
      <c r="J104" s="93" t="s">
        <v>90</v>
      </c>
      <c r="K104" s="94" t="s">
        <v>17</v>
      </c>
      <c r="L104" s="95" t="s">
        <v>18</v>
      </c>
      <c r="M104" s="96" t="s">
        <v>19</v>
      </c>
      <c r="O104" s="49" t="s">
        <v>20</v>
      </c>
    </row>
    <row r="105" spans="2:15" s="22" customFormat="1" ht="225" customHeight="1">
      <c r="B105" s="64">
        <f t="shared" ref="B105:B120" si="15">$B$103</f>
        <v>1</v>
      </c>
      <c r="C105" s="62">
        <f t="shared" ref="C105:C120" si="16">$C$103</f>
        <v>4</v>
      </c>
      <c r="D105" s="63">
        <v>1</v>
      </c>
      <c r="E105" s="73">
        <v>1</v>
      </c>
      <c r="F105" s="74">
        <v>1</v>
      </c>
      <c r="G105" s="44" t="s">
        <v>21</v>
      </c>
      <c r="H105" s="111" t="s">
        <v>127</v>
      </c>
      <c r="I105" s="90" t="s">
        <v>128</v>
      </c>
      <c r="J105" s="72" t="s">
        <v>23</v>
      </c>
      <c r="K105" s="18" t="s">
        <v>24</v>
      </c>
      <c r="L105" s="82"/>
      <c r="M105" s="106">
        <f>IF(K105="Optional","nur EP",E105*F105*L105)</f>
        <v>0</v>
      </c>
      <c r="O105" s="49"/>
    </row>
    <row r="106" spans="2:15" s="22" customFormat="1" ht="41.4">
      <c r="B106" s="64">
        <f t="shared" si="15"/>
        <v>1</v>
      </c>
      <c r="C106" s="62">
        <f t="shared" si="16"/>
        <v>4</v>
      </c>
      <c r="D106" s="63">
        <f>D105+1</f>
        <v>2</v>
      </c>
      <c r="E106" s="73">
        <v>1</v>
      </c>
      <c r="F106" s="74">
        <v>2</v>
      </c>
      <c r="G106" s="44" t="s">
        <v>21</v>
      </c>
      <c r="H106" s="111" t="s">
        <v>25</v>
      </c>
      <c r="I106" s="88" t="s">
        <v>129</v>
      </c>
      <c r="J106" s="72" t="s">
        <v>27</v>
      </c>
      <c r="K106" s="18" t="s">
        <v>24</v>
      </c>
      <c r="L106" s="82"/>
      <c r="M106" s="106">
        <f t="shared" ref="M106:M108" si="17">IF(K106="Optional","nur EP",E106*F106*L106)</f>
        <v>0</v>
      </c>
      <c r="O106" s="49"/>
    </row>
    <row r="107" spans="2:15" s="22" customFormat="1" ht="225" customHeight="1">
      <c r="B107" s="64">
        <f t="shared" si="15"/>
        <v>1</v>
      </c>
      <c r="C107" s="62">
        <f t="shared" si="16"/>
        <v>4</v>
      </c>
      <c r="D107" s="63">
        <f t="shared" ref="D107:D120" si="18">D106+1</f>
        <v>3</v>
      </c>
      <c r="E107" s="73">
        <v>1</v>
      </c>
      <c r="F107" s="74">
        <v>1</v>
      </c>
      <c r="G107" s="44" t="s">
        <v>21</v>
      </c>
      <c r="H107" s="111" t="s">
        <v>130</v>
      </c>
      <c r="I107" s="90" t="s">
        <v>131</v>
      </c>
      <c r="J107" s="72" t="s">
        <v>23</v>
      </c>
      <c r="K107" s="18" t="s">
        <v>24</v>
      </c>
      <c r="L107" s="82"/>
      <c r="M107" s="106">
        <f t="shared" si="17"/>
        <v>0</v>
      </c>
      <c r="O107" s="49"/>
    </row>
    <row r="108" spans="2:15" s="22" customFormat="1" ht="41.4">
      <c r="B108" s="64">
        <f t="shared" si="15"/>
        <v>1</v>
      </c>
      <c r="C108" s="62">
        <f t="shared" si="16"/>
        <v>4</v>
      </c>
      <c r="D108" s="63">
        <f t="shared" si="18"/>
        <v>4</v>
      </c>
      <c r="E108" s="73">
        <v>1</v>
      </c>
      <c r="F108" s="74">
        <v>2</v>
      </c>
      <c r="G108" s="44" t="s">
        <v>21</v>
      </c>
      <c r="H108" s="111" t="s">
        <v>25</v>
      </c>
      <c r="I108" s="88" t="s">
        <v>132</v>
      </c>
      <c r="J108" s="72" t="s">
        <v>27</v>
      </c>
      <c r="K108" s="18" t="s">
        <v>24</v>
      </c>
      <c r="L108" s="82"/>
      <c r="M108" s="106">
        <f t="shared" si="17"/>
        <v>0</v>
      </c>
      <c r="O108" s="49"/>
    </row>
    <row r="109" spans="2:15" s="22" customFormat="1" ht="266.39999999999998" customHeight="1">
      <c r="B109" s="64">
        <f t="shared" si="15"/>
        <v>1</v>
      </c>
      <c r="C109" s="62">
        <f t="shared" si="16"/>
        <v>4</v>
      </c>
      <c r="D109" s="63">
        <f t="shared" si="18"/>
        <v>5</v>
      </c>
      <c r="E109" s="73">
        <v>1</v>
      </c>
      <c r="F109" s="74">
        <v>1</v>
      </c>
      <c r="G109" s="44" t="s">
        <v>21</v>
      </c>
      <c r="H109" s="111" t="s">
        <v>133</v>
      </c>
      <c r="I109" s="90" t="s">
        <v>134</v>
      </c>
      <c r="J109" s="72" t="s">
        <v>23</v>
      </c>
      <c r="K109" s="18" t="s">
        <v>24</v>
      </c>
      <c r="L109" s="82"/>
      <c r="M109" s="106">
        <f t="shared" ref="M109:M120" si="19">IF(K109="Optional","nur EP",E109*F109*L109)</f>
        <v>0</v>
      </c>
      <c r="O109" s="49"/>
    </row>
    <row r="110" spans="2:15" s="22" customFormat="1" ht="170.4" customHeight="1">
      <c r="B110" s="64">
        <f t="shared" si="15"/>
        <v>1</v>
      </c>
      <c r="C110" s="62">
        <f t="shared" si="16"/>
        <v>4</v>
      </c>
      <c r="D110" s="63">
        <f t="shared" si="18"/>
        <v>6</v>
      </c>
      <c r="E110" s="73">
        <v>1</v>
      </c>
      <c r="F110" s="74">
        <v>1</v>
      </c>
      <c r="G110" s="44" t="s">
        <v>21</v>
      </c>
      <c r="H110" s="111" t="s">
        <v>135</v>
      </c>
      <c r="I110" s="90" t="s">
        <v>136</v>
      </c>
      <c r="J110" s="72" t="s">
        <v>23</v>
      </c>
      <c r="K110" s="18" t="s">
        <v>24</v>
      </c>
      <c r="L110" s="82"/>
      <c r="M110" s="106">
        <f t="shared" si="19"/>
        <v>0</v>
      </c>
      <c r="O110" s="49"/>
    </row>
    <row r="111" spans="2:15" s="22" customFormat="1" ht="159" customHeight="1">
      <c r="B111" s="64">
        <f t="shared" si="15"/>
        <v>1</v>
      </c>
      <c r="C111" s="62">
        <f t="shared" si="16"/>
        <v>4</v>
      </c>
      <c r="D111" s="63">
        <f t="shared" si="18"/>
        <v>7</v>
      </c>
      <c r="E111" s="73">
        <v>1</v>
      </c>
      <c r="F111" s="74">
        <v>1</v>
      </c>
      <c r="G111" s="44" t="s">
        <v>21</v>
      </c>
      <c r="H111" s="111" t="s">
        <v>137</v>
      </c>
      <c r="I111" s="90" t="s">
        <v>185</v>
      </c>
      <c r="J111" s="72" t="s">
        <v>23</v>
      </c>
      <c r="K111" s="18" t="s">
        <v>24</v>
      </c>
      <c r="L111" s="82"/>
      <c r="M111" s="106">
        <f t="shared" si="19"/>
        <v>0</v>
      </c>
      <c r="O111" s="49"/>
    </row>
    <row r="112" spans="2:15" s="22" customFormat="1" ht="55.2">
      <c r="B112" s="64">
        <f t="shared" si="15"/>
        <v>1</v>
      </c>
      <c r="C112" s="62">
        <f t="shared" si="16"/>
        <v>4</v>
      </c>
      <c r="D112" s="63">
        <f t="shared" si="18"/>
        <v>8</v>
      </c>
      <c r="E112" s="73">
        <v>1</v>
      </c>
      <c r="F112" s="74">
        <v>1</v>
      </c>
      <c r="G112" s="44" t="s">
        <v>21</v>
      </c>
      <c r="H112" s="111" t="s">
        <v>138</v>
      </c>
      <c r="I112" s="107" t="s">
        <v>139</v>
      </c>
      <c r="J112" s="72" t="s">
        <v>23</v>
      </c>
      <c r="K112" s="18" t="s">
        <v>24</v>
      </c>
      <c r="L112" s="82"/>
      <c r="M112" s="106">
        <f t="shared" si="19"/>
        <v>0</v>
      </c>
      <c r="O112" s="49"/>
    </row>
    <row r="113" spans="2:15" s="22" customFormat="1" ht="223.8" customHeight="1">
      <c r="B113" s="64">
        <f t="shared" si="15"/>
        <v>1</v>
      </c>
      <c r="C113" s="62">
        <f t="shared" si="16"/>
        <v>4</v>
      </c>
      <c r="D113" s="63">
        <f t="shared" si="18"/>
        <v>9</v>
      </c>
      <c r="E113" s="73">
        <v>1</v>
      </c>
      <c r="F113" s="74">
        <v>1</v>
      </c>
      <c r="G113" s="44" t="s">
        <v>21</v>
      </c>
      <c r="H113" s="111" t="s">
        <v>140</v>
      </c>
      <c r="I113" s="90" t="s">
        <v>186</v>
      </c>
      <c r="J113" s="72" t="s">
        <v>23</v>
      </c>
      <c r="K113" s="18" t="s">
        <v>24</v>
      </c>
      <c r="L113" s="82"/>
      <c r="M113" s="106">
        <f t="shared" si="19"/>
        <v>0</v>
      </c>
      <c r="O113" s="49"/>
    </row>
    <row r="114" spans="2:15" s="22" customFormat="1" ht="165.6">
      <c r="B114" s="64">
        <f t="shared" si="15"/>
        <v>1</v>
      </c>
      <c r="C114" s="62">
        <f t="shared" si="16"/>
        <v>4</v>
      </c>
      <c r="D114" s="63">
        <f t="shared" si="18"/>
        <v>10</v>
      </c>
      <c r="E114" s="73">
        <v>1</v>
      </c>
      <c r="F114" s="74">
        <v>1</v>
      </c>
      <c r="G114" s="44" t="s">
        <v>21</v>
      </c>
      <c r="H114" s="111" t="s">
        <v>141</v>
      </c>
      <c r="I114" s="90" t="s">
        <v>142</v>
      </c>
      <c r="J114" s="72" t="s">
        <v>23</v>
      </c>
      <c r="K114" s="18" t="s">
        <v>24</v>
      </c>
      <c r="L114" s="82"/>
      <c r="M114" s="106">
        <f t="shared" si="19"/>
        <v>0</v>
      </c>
      <c r="O114" s="49"/>
    </row>
    <row r="115" spans="2:15" s="22" customFormat="1" ht="151.80000000000001">
      <c r="B115" s="64">
        <f t="shared" si="15"/>
        <v>1</v>
      </c>
      <c r="C115" s="62">
        <f t="shared" si="16"/>
        <v>4</v>
      </c>
      <c r="D115" s="63">
        <f t="shared" si="18"/>
        <v>11</v>
      </c>
      <c r="E115" s="73">
        <v>1</v>
      </c>
      <c r="F115" s="74">
        <v>1</v>
      </c>
      <c r="G115" s="44" t="s">
        <v>21</v>
      </c>
      <c r="H115" s="111" t="s">
        <v>143</v>
      </c>
      <c r="I115" s="90" t="s">
        <v>144</v>
      </c>
      <c r="J115" s="72" t="s">
        <v>23</v>
      </c>
      <c r="K115" s="18" t="s">
        <v>24</v>
      </c>
      <c r="L115" s="82"/>
      <c r="M115" s="106">
        <f t="shared" si="19"/>
        <v>0</v>
      </c>
      <c r="O115" s="49"/>
    </row>
    <row r="116" spans="2:15" s="22" customFormat="1" ht="138">
      <c r="B116" s="64">
        <f t="shared" si="15"/>
        <v>1</v>
      </c>
      <c r="C116" s="62">
        <f t="shared" si="16"/>
        <v>4</v>
      </c>
      <c r="D116" s="63">
        <f t="shared" si="18"/>
        <v>12</v>
      </c>
      <c r="E116" s="73">
        <v>115</v>
      </c>
      <c r="F116" s="74">
        <v>1</v>
      </c>
      <c r="G116" s="44" t="s">
        <v>21</v>
      </c>
      <c r="H116" s="111" t="s">
        <v>123</v>
      </c>
      <c r="I116" s="90" t="s">
        <v>145</v>
      </c>
      <c r="J116" s="72" t="s">
        <v>23</v>
      </c>
      <c r="K116" s="18" t="s">
        <v>24</v>
      </c>
      <c r="L116" s="82"/>
      <c r="M116" s="106">
        <f t="shared" si="19"/>
        <v>0</v>
      </c>
      <c r="O116" s="49"/>
    </row>
    <row r="117" spans="2:15" s="22" customFormat="1" ht="151.80000000000001">
      <c r="B117" s="64">
        <f t="shared" si="15"/>
        <v>1</v>
      </c>
      <c r="C117" s="62">
        <f t="shared" si="16"/>
        <v>4</v>
      </c>
      <c r="D117" s="63">
        <f t="shared" si="18"/>
        <v>13</v>
      </c>
      <c r="E117" s="73">
        <v>5</v>
      </c>
      <c r="F117" s="74">
        <v>1</v>
      </c>
      <c r="G117" s="44" t="s">
        <v>21</v>
      </c>
      <c r="H117" s="111" t="s">
        <v>83</v>
      </c>
      <c r="I117" s="123" t="s">
        <v>146</v>
      </c>
      <c r="J117" s="72" t="s">
        <v>23</v>
      </c>
      <c r="K117" s="18" t="s">
        <v>24</v>
      </c>
      <c r="L117" s="82"/>
      <c r="M117" s="106">
        <f t="shared" si="19"/>
        <v>0</v>
      </c>
      <c r="O117" s="49"/>
    </row>
    <row r="118" spans="2:15" s="22" customFormat="1" ht="124.2">
      <c r="B118" s="64">
        <f t="shared" si="15"/>
        <v>1</v>
      </c>
      <c r="C118" s="62">
        <f t="shared" si="16"/>
        <v>4</v>
      </c>
      <c r="D118" s="63">
        <f t="shared" si="18"/>
        <v>14</v>
      </c>
      <c r="E118" s="73">
        <v>1</v>
      </c>
      <c r="F118" s="74">
        <v>1</v>
      </c>
      <c r="G118" s="44" t="s">
        <v>21</v>
      </c>
      <c r="H118" s="111" t="s">
        <v>147</v>
      </c>
      <c r="I118" s="90" t="s">
        <v>148</v>
      </c>
      <c r="J118" s="72" t="s">
        <v>23</v>
      </c>
      <c r="K118" s="18" t="s">
        <v>24</v>
      </c>
      <c r="L118" s="82"/>
      <c r="M118" s="106">
        <f t="shared" si="19"/>
        <v>0</v>
      </c>
      <c r="O118" s="49"/>
    </row>
    <row r="119" spans="2:15" s="22" customFormat="1" ht="198" customHeight="1">
      <c r="B119" s="64">
        <f t="shared" si="15"/>
        <v>1</v>
      </c>
      <c r="C119" s="62">
        <f t="shared" si="16"/>
        <v>4</v>
      </c>
      <c r="D119" s="63">
        <f t="shared" si="18"/>
        <v>15</v>
      </c>
      <c r="E119" s="73">
        <v>1</v>
      </c>
      <c r="F119" s="74">
        <v>1</v>
      </c>
      <c r="G119" s="44" t="s">
        <v>21</v>
      </c>
      <c r="H119" s="111" t="s">
        <v>149</v>
      </c>
      <c r="I119" s="123" t="s">
        <v>150</v>
      </c>
      <c r="J119" s="72" t="s">
        <v>23</v>
      </c>
      <c r="K119" s="18" t="s">
        <v>24</v>
      </c>
      <c r="L119" s="82"/>
      <c r="M119" s="106">
        <f t="shared" si="19"/>
        <v>0</v>
      </c>
      <c r="O119" s="49"/>
    </row>
    <row r="120" spans="2:15" s="22" customFormat="1" ht="166.2" thickBot="1">
      <c r="B120" s="64">
        <f t="shared" si="15"/>
        <v>1</v>
      </c>
      <c r="C120" s="62">
        <f t="shared" si="16"/>
        <v>4</v>
      </c>
      <c r="D120" s="63">
        <f t="shared" si="18"/>
        <v>16</v>
      </c>
      <c r="E120" s="127">
        <v>1</v>
      </c>
      <c r="F120" s="73">
        <v>1</v>
      </c>
      <c r="G120" s="19" t="s">
        <v>21</v>
      </c>
      <c r="H120" s="110" t="s">
        <v>151</v>
      </c>
      <c r="I120" s="90" t="s">
        <v>152</v>
      </c>
      <c r="J120" s="72" t="s">
        <v>23</v>
      </c>
      <c r="K120" s="18" t="s">
        <v>24</v>
      </c>
      <c r="L120" s="82"/>
      <c r="M120" s="106">
        <f t="shared" si="19"/>
        <v>0</v>
      </c>
      <c r="O120" s="49"/>
    </row>
    <row r="121" spans="2:15" s="21" customFormat="1" ht="23.4" thickBot="1">
      <c r="B121" s="56">
        <f>B58</f>
        <v>1</v>
      </c>
      <c r="C121" s="57">
        <f>C103+1</f>
        <v>5</v>
      </c>
      <c r="D121" s="65"/>
      <c r="E121" s="108" t="s">
        <v>153</v>
      </c>
      <c r="F121" s="109"/>
      <c r="G121" s="99"/>
      <c r="H121" s="100"/>
      <c r="I121" s="101"/>
      <c r="J121" s="102"/>
      <c r="K121" s="102"/>
      <c r="L121" s="103"/>
      <c r="M121" s="104"/>
      <c r="O121" s="48"/>
    </row>
    <row r="122" spans="2:15" s="22" customFormat="1" ht="35.4" thickBot="1">
      <c r="B122" s="131" t="s">
        <v>10</v>
      </c>
      <c r="C122" s="132"/>
      <c r="D122" s="133"/>
      <c r="E122" s="37" t="s">
        <v>11</v>
      </c>
      <c r="F122" s="37" t="s">
        <v>12</v>
      </c>
      <c r="G122" s="38" t="s">
        <v>13</v>
      </c>
      <c r="H122" s="39" t="s">
        <v>14</v>
      </c>
      <c r="I122" s="86" t="s">
        <v>15</v>
      </c>
      <c r="J122" s="40" t="s">
        <v>90</v>
      </c>
      <c r="K122" s="41" t="s">
        <v>17</v>
      </c>
      <c r="L122" s="42" t="s">
        <v>18</v>
      </c>
      <c r="M122" s="43" t="s">
        <v>19</v>
      </c>
      <c r="O122" s="49" t="s">
        <v>20</v>
      </c>
    </row>
    <row r="123" spans="2:15" ht="30">
      <c r="B123" s="64">
        <f>B121</f>
        <v>1</v>
      </c>
      <c r="C123" s="62">
        <f>C121</f>
        <v>5</v>
      </c>
      <c r="D123" s="63">
        <f>D121+1</f>
        <v>1</v>
      </c>
      <c r="E123" s="73">
        <v>100</v>
      </c>
      <c r="F123" s="67">
        <v>1</v>
      </c>
      <c r="G123" s="19" t="s">
        <v>154</v>
      </c>
      <c r="H123" s="125" t="s">
        <v>155</v>
      </c>
      <c r="I123" s="89" t="s">
        <v>156</v>
      </c>
      <c r="J123" s="19" t="s">
        <v>157</v>
      </c>
      <c r="K123" s="19" t="s">
        <v>158</v>
      </c>
      <c r="L123" s="51"/>
      <c r="M123" s="34" t="str">
        <f>IF(K123="Optional","nur EP",E123*F123*L123)</f>
        <v>nur EP</v>
      </c>
      <c r="O123" s="50">
        <f t="shared" si="6"/>
        <v>0</v>
      </c>
    </row>
    <row r="124" spans="2:15">
      <c r="B124" s="64">
        <f t="shared" ref="B124:C127" si="20">B123</f>
        <v>1</v>
      </c>
      <c r="C124" s="62">
        <f t="shared" si="20"/>
        <v>5</v>
      </c>
      <c r="D124" s="63">
        <f t="shared" ref="D124:D129" si="21">D123+1</f>
        <v>2</v>
      </c>
      <c r="E124" s="73">
        <v>20</v>
      </c>
      <c r="F124" s="67">
        <v>1</v>
      </c>
      <c r="G124" s="19" t="s">
        <v>154</v>
      </c>
      <c r="H124" s="125" t="s">
        <v>159</v>
      </c>
      <c r="I124" s="89" t="s">
        <v>160</v>
      </c>
      <c r="J124" s="19" t="s">
        <v>157</v>
      </c>
      <c r="K124" s="19" t="s">
        <v>158</v>
      </c>
      <c r="L124" s="51"/>
      <c r="M124" s="34" t="str">
        <f>IF(K124="Optional","nur EP",E124*F124*L124)</f>
        <v>nur EP</v>
      </c>
      <c r="O124" s="50">
        <f t="shared" si="6"/>
        <v>0</v>
      </c>
    </row>
    <row r="125" spans="2:15">
      <c r="B125" s="64">
        <f t="shared" si="20"/>
        <v>1</v>
      </c>
      <c r="C125" s="62">
        <f t="shared" si="20"/>
        <v>5</v>
      </c>
      <c r="D125" s="63">
        <f t="shared" si="21"/>
        <v>3</v>
      </c>
      <c r="E125" s="73">
        <v>20</v>
      </c>
      <c r="F125" s="67">
        <v>1</v>
      </c>
      <c r="G125" s="19" t="s">
        <v>154</v>
      </c>
      <c r="H125" s="126" t="s">
        <v>161</v>
      </c>
      <c r="I125" s="89" t="s">
        <v>162</v>
      </c>
      <c r="J125" s="19" t="s">
        <v>157</v>
      </c>
      <c r="K125" s="19" t="s">
        <v>158</v>
      </c>
      <c r="L125" s="51"/>
      <c r="M125" s="34" t="str">
        <f>IF(K125="Optional","nur EP",E125*F125*L125)</f>
        <v>nur EP</v>
      </c>
      <c r="O125" s="50">
        <f t="shared" si="6"/>
        <v>0</v>
      </c>
    </row>
    <row r="126" spans="2:15" ht="30">
      <c r="B126" s="64">
        <f t="shared" si="20"/>
        <v>1</v>
      </c>
      <c r="C126" s="62">
        <f t="shared" si="20"/>
        <v>5</v>
      </c>
      <c r="D126" s="63">
        <f t="shared" si="21"/>
        <v>4</v>
      </c>
      <c r="E126" s="73">
        <v>10</v>
      </c>
      <c r="F126" s="67">
        <v>1</v>
      </c>
      <c r="G126" s="19" t="s">
        <v>154</v>
      </c>
      <c r="H126" s="125" t="s">
        <v>163</v>
      </c>
      <c r="I126" s="89" t="s">
        <v>164</v>
      </c>
      <c r="J126" s="19" t="s">
        <v>157</v>
      </c>
      <c r="K126" s="19" t="s">
        <v>158</v>
      </c>
      <c r="L126" s="51"/>
      <c r="M126" s="34" t="str">
        <f>IF(K126="Optional","nur EP",E126*F126*L126)</f>
        <v>nur EP</v>
      </c>
      <c r="O126" s="50">
        <f t="shared" si="6"/>
        <v>0</v>
      </c>
    </row>
    <row r="127" spans="2:15" ht="30">
      <c r="B127" s="64">
        <f t="shared" si="20"/>
        <v>1</v>
      </c>
      <c r="C127" s="62">
        <f t="shared" si="20"/>
        <v>5</v>
      </c>
      <c r="D127" s="63">
        <f t="shared" si="21"/>
        <v>5</v>
      </c>
      <c r="E127" s="73">
        <v>20</v>
      </c>
      <c r="F127" s="67">
        <v>1</v>
      </c>
      <c r="G127" s="19" t="s">
        <v>165</v>
      </c>
      <c r="H127" s="125" t="s">
        <v>166</v>
      </c>
      <c r="I127" s="89" t="s">
        <v>167</v>
      </c>
      <c r="J127" s="19" t="s">
        <v>157</v>
      </c>
      <c r="K127" s="19" t="s">
        <v>158</v>
      </c>
      <c r="L127" s="51"/>
      <c r="M127" s="34" t="str">
        <f>IF(K127="Optional","nur EP",E127*F127*L127)</f>
        <v>nur EP</v>
      </c>
      <c r="O127" s="50">
        <f t="shared" si="6"/>
        <v>0</v>
      </c>
    </row>
    <row r="128" spans="2:15" ht="90">
      <c r="B128" s="64">
        <f t="shared" ref="B128:C128" si="22">B127</f>
        <v>1</v>
      </c>
      <c r="C128" s="62">
        <f t="shared" si="22"/>
        <v>5</v>
      </c>
      <c r="D128" s="62">
        <f t="shared" si="21"/>
        <v>6</v>
      </c>
      <c r="E128" s="114">
        <v>10</v>
      </c>
      <c r="F128" s="120">
        <v>1</v>
      </c>
      <c r="G128" s="19" t="s">
        <v>165</v>
      </c>
      <c r="H128" s="125" t="s">
        <v>168</v>
      </c>
      <c r="I128" s="89" t="s">
        <v>169</v>
      </c>
      <c r="J128" s="19" t="s">
        <v>157</v>
      </c>
      <c r="K128" s="19" t="s">
        <v>158</v>
      </c>
      <c r="L128" s="121"/>
      <c r="M128" s="34" t="str">
        <f t="shared" ref="M128:M129" si="23">IF(K128="Optional","nur EP",E128*F128*L128)</f>
        <v>nur EP</v>
      </c>
      <c r="O128" s="50">
        <f t="shared" si="6"/>
        <v>0</v>
      </c>
    </row>
    <row r="129" spans="2:15" ht="75.599999999999994" thickBot="1">
      <c r="B129" s="64">
        <f t="shared" ref="B129:C129" si="24">B128</f>
        <v>1</v>
      </c>
      <c r="C129" s="62">
        <f t="shared" si="24"/>
        <v>5</v>
      </c>
      <c r="D129" s="62">
        <f t="shared" si="21"/>
        <v>7</v>
      </c>
      <c r="E129" s="114">
        <v>10</v>
      </c>
      <c r="F129" s="120">
        <v>1</v>
      </c>
      <c r="G129" s="19" t="s">
        <v>165</v>
      </c>
      <c r="H129" s="125" t="s">
        <v>170</v>
      </c>
      <c r="I129" s="89" t="s">
        <v>171</v>
      </c>
      <c r="J129" s="19" t="s">
        <v>157</v>
      </c>
      <c r="K129" s="19" t="s">
        <v>158</v>
      </c>
      <c r="L129" s="121"/>
      <c r="M129" s="34" t="str">
        <f t="shared" si="23"/>
        <v>nur EP</v>
      </c>
      <c r="O129" s="50">
        <f t="shared" ref="O129" si="25">IF(K129="Optional",L129*E129,"x")</f>
        <v>0</v>
      </c>
    </row>
    <row r="130" spans="2:15" s="24" customFormat="1" ht="18" thickBot="1">
      <c r="B130" s="52"/>
      <c r="C130" s="53"/>
      <c r="D130" s="54"/>
      <c r="E130" s="117"/>
      <c r="F130" s="117"/>
      <c r="G130" s="118"/>
      <c r="H130" s="118"/>
      <c r="I130" s="134" t="s">
        <v>228</v>
      </c>
      <c r="J130" s="134"/>
      <c r="K130" s="134"/>
      <c r="L130" s="135"/>
      <c r="M130" s="119">
        <f>SUM(M15:M127)</f>
        <v>0</v>
      </c>
      <c r="O130" s="50" t="str">
        <f>IF(K130="Optional",I130*E130,"x")</f>
        <v>x</v>
      </c>
    </row>
    <row r="131" spans="2:15" s="24" customFormat="1" ht="18" thickBot="1">
      <c r="B131" s="52"/>
      <c r="C131" s="53"/>
      <c r="D131" s="54"/>
      <c r="E131" s="25"/>
      <c r="F131" s="25"/>
      <c r="G131" s="26"/>
      <c r="H131" s="26"/>
      <c r="I131" s="141" t="s">
        <v>229</v>
      </c>
      <c r="J131" s="141"/>
      <c r="K131" s="141"/>
      <c r="L131" s="142"/>
      <c r="M131" s="27">
        <f>SUM(O15:O129)</f>
        <v>0</v>
      </c>
      <c r="O131" s="50"/>
    </row>
    <row r="132" spans="2:15" s="24" customFormat="1" ht="18" thickBot="1">
      <c r="B132" s="52"/>
      <c r="C132" s="53"/>
      <c r="D132" s="54"/>
      <c r="E132" s="25"/>
      <c r="F132" s="25"/>
      <c r="G132" s="26"/>
      <c r="H132" s="26"/>
      <c r="I132" s="141" t="s">
        <v>230</v>
      </c>
      <c r="J132" s="141"/>
      <c r="K132" s="141"/>
      <c r="L132" s="142"/>
      <c r="M132" s="27">
        <f>M130+M131</f>
        <v>0</v>
      </c>
      <c r="O132" s="50"/>
    </row>
    <row r="133" spans="2:15" s="24" customFormat="1" ht="18" thickBot="1">
      <c r="B133" s="52"/>
      <c r="C133" s="53"/>
      <c r="D133" s="54"/>
      <c r="E133" s="25"/>
      <c r="F133" s="25"/>
      <c r="G133" s="26"/>
      <c r="H133" s="26"/>
      <c r="I133" s="143">
        <v>19</v>
      </c>
      <c r="J133" s="143"/>
      <c r="K133" s="143"/>
      <c r="L133" s="144"/>
      <c r="M133" s="27">
        <f>M132*(I133/100)</f>
        <v>0</v>
      </c>
      <c r="O133" s="50" t="str">
        <f>IF(K133="Optional",I133*E133,"x")</f>
        <v>x</v>
      </c>
    </row>
    <row r="134" spans="2:15" s="24" customFormat="1" ht="18" thickBot="1">
      <c r="B134" s="52"/>
      <c r="C134" s="53"/>
      <c r="D134" s="54"/>
      <c r="E134" s="25"/>
      <c r="F134" s="25"/>
      <c r="G134" s="26"/>
      <c r="H134" s="26"/>
      <c r="I134" s="141" t="s">
        <v>231</v>
      </c>
      <c r="J134" s="141"/>
      <c r="K134" s="141"/>
      <c r="L134" s="142"/>
      <c r="M134" s="27">
        <f>M132+M133</f>
        <v>0</v>
      </c>
      <c r="O134" s="50" t="str">
        <f>IF(K134="Optional",I134*E134,"x")</f>
        <v>x</v>
      </c>
    </row>
  </sheetData>
  <sheetProtection algorithmName="SHA-512" hashValue="h4szc8Xt8ovpFN7Dx9VKMbp12c8ZI+NxPtYWpSL7cpRdjFFwlCYWECp+xqeELMz2uwU9aJeeN10PZArqwjW+ZA==" saltValue="cmPpRWQlCfVXh+ct3g9S3w==" spinCount="100000" sheet="1" objects="1" scenarios="1"/>
  <mergeCells count="14">
    <mergeCell ref="I131:L131"/>
    <mergeCell ref="I132:L132"/>
    <mergeCell ref="I133:L133"/>
    <mergeCell ref="I134:L134"/>
    <mergeCell ref="B12:M12"/>
    <mergeCell ref="B9:M9"/>
    <mergeCell ref="B14:D14"/>
    <mergeCell ref="B59:D59"/>
    <mergeCell ref="I130:L130"/>
    <mergeCell ref="B122:D122"/>
    <mergeCell ref="B10:E10"/>
    <mergeCell ref="F10:H10"/>
    <mergeCell ref="B94:D94"/>
    <mergeCell ref="B104:D104"/>
  </mergeCells>
  <phoneticPr fontId="3" type="noConversion"/>
  <dataValidations count="1">
    <dataValidation type="list" allowBlank="1" showInputMessage="1" showErrorMessage="1" sqref="K123:K129" xr:uid="{C22C3CB6-7983-41E4-80F6-A5BB8DC45410}">
      <formula1>"optional"</formula1>
    </dataValidation>
  </dataValidations>
  <pageMargins left="0.51181102362204722" right="0.51181102362204722" top="0.55118110236220474" bottom="0.55118110236220474" header="0.31496062992125984" footer="0.31496062992125984"/>
  <pageSetup paperSize="8" scale="56" fitToHeight="0" orientation="landscape" r:id="rId1"/>
  <headerFooter>
    <oddFooter xml:space="preserve">&amp;LErstellt: E420_BSE&amp;CStand: &amp;D&amp;RSeite &amp;P/&amp;N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3754F18353C9439E1AA7C590F3CC8D" ma:contentTypeVersion="6" ma:contentTypeDescription="Ein neues Dokument erstellen." ma:contentTypeScope="" ma:versionID="c9827d6d505c30811f9ba081c0634a4c">
  <xsd:schema xmlns:xsd="http://www.w3.org/2001/XMLSchema" xmlns:xs="http://www.w3.org/2001/XMLSchema" xmlns:p="http://schemas.microsoft.com/office/2006/metadata/properties" xmlns:ns2="fe08f76e-32da-4b31-9473-7c470df2b990" xmlns:ns3="33c633dd-c772-4cb3-a432-0d35449d04c5" targetNamespace="http://schemas.microsoft.com/office/2006/metadata/properties" ma:root="true" ma:fieldsID="3d694360ebb0a209d3fde4c3421327c4" ns2:_="" ns3:_="">
    <xsd:import namespace="fe08f76e-32da-4b31-9473-7c470df2b990"/>
    <xsd:import namespace="33c633dd-c772-4cb3-a432-0d35449d0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8f76e-32da-4b31-9473-7c470df2b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633dd-c772-4cb3-a432-0d35449d04c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583E18-F2C5-45B5-B5B7-9BB3388C570D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fe08f76e-32da-4b31-9473-7c470df2b990"/>
    <ds:schemaRef ds:uri="33c633dd-c772-4cb3-a432-0d35449d04c5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6C194F9-6E77-46CD-B2A2-59B6AC6324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8f76e-32da-4b31-9473-7c470df2b990"/>
    <ds:schemaRef ds:uri="33c633dd-c772-4cb3-a432-0d35449d04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E2115C-A49D-4E85-BF04-487ABB53D2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Leistungsverzeichnis</vt:lpstr>
      <vt:lpstr>Leistungsverzeichnis!Druckbereich</vt:lpstr>
      <vt:lpstr>Leistungsverzeichnis!Drucktitel</vt:lpstr>
    </vt:vector>
  </TitlesOfParts>
  <Manager/>
  <Company>GIZ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 Seufferlein</dc:creator>
  <cp:keywords/>
  <dc:description/>
  <cp:lastModifiedBy>Girschikofsky, Michelle GIZ</cp:lastModifiedBy>
  <cp:revision/>
  <cp:lastPrinted>2026-07-07T09:36:27Z</cp:lastPrinted>
  <dcterms:created xsi:type="dcterms:W3CDTF">2017-11-09T15:12:55Z</dcterms:created>
  <dcterms:modified xsi:type="dcterms:W3CDTF">2026-09-30T06:23:28Z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0x010100F83754F18353C9439E1AA7C590F3CC8D</vt:lpwstr>
  </property>
</Properties>
</file>